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570" windowHeight="8520" firstSheet="1" activeTab="5"/>
  </bookViews>
  <sheets>
    <sheet name="по курсам" sheetId="1" r:id="rId1"/>
    <sheet name="препод" sheetId="2" r:id="rId2"/>
    <sheet name="контингент свод" sheetId="3" r:id="rId3"/>
    <sheet name="по отраслям" sheetId="5" r:id="rId4"/>
    <sheet name="свод по специальностям" sheetId="6" r:id="rId5"/>
    <sheet name="свод по спузам" sheetId="4" r:id="rId6"/>
    <sheet name="свод по отраслям" sheetId="7" r:id="rId7"/>
    <sheet name="по регионам" sheetId="8" r:id="rId8"/>
    <sheet name="свод по регионам" sheetId="9" r:id="rId9"/>
  </sheets>
  <calcPr calcId="152511"/>
</workbook>
</file>

<file path=xl/calcChain.xml><?xml version="1.0" encoding="utf-8"?>
<calcChain xmlns="http://schemas.openxmlformats.org/spreadsheetml/2006/main">
  <c r="D160" i="4" l="1"/>
  <c r="E160" i="4"/>
  <c r="F160" i="4"/>
  <c r="G160" i="4"/>
  <c r="H160" i="4"/>
  <c r="I160" i="4"/>
  <c r="J160" i="4"/>
  <c r="C160" i="4"/>
  <c r="C159" i="4"/>
  <c r="D159" i="4"/>
  <c r="E159" i="4"/>
  <c r="F159" i="4"/>
  <c r="G159" i="4"/>
  <c r="H159" i="4"/>
  <c r="I159" i="4"/>
  <c r="J159" i="4"/>
  <c r="C100" i="4"/>
  <c r="D100" i="4"/>
  <c r="E100" i="4"/>
  <c r="F100" i="4"/>
  <c r="G100" i="4"/>
  <c r="H100" i="4"/>
  <c r="I100" i="4"/>
  <c r="J100" i="4"/>
  <c r="C54" i="4"/>
  <c r="D54" i="4"/>
  <c r="E54" i="4"/>
  <c r="F54" i="4"/>
  <c r="G54" i="4"/>
  <c r="H54" i="4"/>
  <c r="I54" i="4"/>
  <c r="J54" i="4"/>
  <c r="I36" i="4"/>
  <c r="B13" i="9" l="1"/>
  <c r="C13" i="9"/>
  <c r="D13" i="9"/>
  <c r="E13" i="9"/>
  <c r="F13" i="9"/>
  <c r="G13" i="9"/>
  <c r="H13" i="9"/>
  <c r="I13" i="9"/>
  <c r="J13" i="9"/>
  <c r="K13" i="9"/>
  <c r="J8" i="9"/>
  <c r="J7" i="9"/>
  <c r="J6" i="9"/>
  <c r="J9" i="9"/>
  <c r="J10" i="9"/>
  <c r="J11" i="9"/>
  <c r="J12" i="9"/>
  <c r="J5" i="9"/>
  <c r="D160" i="8"/>
  <c r="E160" i="8"/>
  <c r="E161" i="8" s="1"/>
  <c r="F160" i="8"/>
  <c r="G160" i="8"/>
  <c r="G161" i="8" s="1"/>
  <c r="H160" i="8"/>
  <c r="I160" i="8"/>
  <c r="I161" i="8" s="1"/>
  <c r="K160" i="8"/>
  <c r="K161" i="8" s="1"/>
  <c r="D146" i="8"/>
  <c r="E146" i="8"/>
  <c r="F146" i="8"/>
  <c r="G146" i="8"/>
  <c r="H146" i="8"/>
  <c r="I146" i="8"/>
  <c r="K146" i="8"/>
  <c r="D141" i="8"/>
  <c r="E141" i="8"/>
  <c r="F141" i="8"/>
  <c r="G141" i="8"/>
  <c r="H141" i="8"/>
  <c r="I141" i="8"/>
  <c r="K141" i="8"/>
  <c r="D117" i="8"/>
  <c r="E117" i="8"/>
  <c r="F117" i="8"/>
  <c r="F161" i="8" s="1"/>
  <c r="G117" i="8"/>
  <c r="H117" i="8"/>
  <c r="I117" i="8"/>
  <c r="K117" i="8"/>
  <c r="D113" i="8"/>
  <c r="E113" i="8"/>
  <c r="F113" i="8"/>
  <c r="G113" i="8"/>
  <c r="H113" i="8"/>
  <c r="I113" i="8"/>
  <c r="K113" i="8"/>
  <c r="D102" i="8"/>
  <c r="D161" i="8" s="1"/>
  <c r="E102" i="8"/>
  <c r="F102" i="8"/>
  <c r="G102" i="8"/>
  <c r="H102" i="8"/>
  <c r="H161" i="8" s="1"/>
  <c r="I102" i="8"/>
  <c r="K102" i="8"/>
  <c r="D81" i="8"/>
  <c r="E81" i="8"/>
  <c r="F81" i="8"/>
  <c r="G81" i="8"/>
  <c r="H81" i="8"/>
  <c r="I81" i="8"/>
  <c r="K81" i="8"/>
  <c r="D14" i="8"/>
  <c r="E14" i="8"/>
  <c r="F14" i="8"/>
  <c r="G14" i="8"/>
  <c r="H14" i="8"/>
  <c r="I14" i="8"/>
  <c r="K14" i="8"/>
  <c r="J101" i="8"/>
  <c r="J100" i="8"/>
  <c r="J99" i="8"/>
  <c r="J98" i="8"/>
  <c r="J97" i="8"/>
  <c r="J96" i="8"/>
  <c r="J95" i="8"/>
  <c r="J94" i="8"/>
  <c r="J93" i="8"/>
  <c r="J92" i="8"/>
  <c r="J13" i="8"/>
  <c r="J12" i="8"/>
  <c r="J11" i="8"/>
  <c r="J140" i="8"/>
  <c r="J139" i="8"/>
  <c r="J138" i="8"/>
  <c r="J137" i="8"/>
  <c r="J145" i="8"/>
  <c r="J112" i="8"/>
  <c r="J111" i="8"/>
  <c r="J110" i="8"/>
  <c r="J80" i="8"/>
  <c r="J159" i="8"/>
  <c r="J158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157" i="8"/>
  <c r="J156" i="8"/>
  <c r="J155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91" i="8"/>
  <c r="J90" i="8"/>
  <c r="J89" i="8"/>
  <c r="J88" i="8"/>
  <c r="J87" i="8"/>
  <c r="J86" i="8"/>
  <c r="J85" i="8"/>
  <c r="J84" i="8"/>
  <c r="J83" i="8"/>
  <c r="J10" i="8"/>
  <c r="J9" i="8"/>
  <c r="J8" i="8"/>
  <c r="J7" i="8"/>
  <c r="J6" i="8"/>
  <c r="J5" i="8"/>
  <c r="J4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41" i="8" s="1"/>
  <c r="J144" i="8"/>
  <c r="J143" i="8"/>
  <c r="J142" i="8"/>
  <c r="J146" i="8" s="1"/>
  <c r="J116" i="8"/>
  <c r="J115" i="8"/>
  <c r="J114" i="8"/>
  <c r="J117" i="8" s="1"/>
  <c r="J109" i="8"/>
  <c r="J108" i="8"/>
  <c r="J107" i="8"/>
  <c r="J106" i="8"/>
  <c r="J105" i="8"/>
  <c r="J104" i="8"/>
  <c r="J103" i="8"/>
  <c r="J113" i="8" s="1"/>
  <c r="J154" i="8"/>
  <c r="J82" i="8"/>
  <c r="J153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152" i="8"/>
  <c r="J30" i="8"/>
  <c r="J29" i="8"/>
  <c r="J28" i="8"/>
  <c r="J27" i="8"/>
  <c r="J26" i="8"/>
  <c r="J25" i="8"/>
  <c r="J151" i="8"/>
  <c r="J150" i="8"/>
  <c r="J24" i="8"/>
  <c r="J23" i="8"/>
  <c r="J149" i="8"/>
  <c r="J148" i="8"/>
  <c r="J147" i="8"/>
  <c r="J160" i="8" s="1"/>
  <c r="J22" i="8"/>
  <c r="J21" i="8"/>
  <c r="J20" i="8"/>
  <c r="J19" i="8"/>
  <c r="J18" i="8"/>
  <c r="J17" i="8"/>
  <c r="J16" i="8"/>
  <c r="J15" i="8"/>
  <c r="B25" i="7"/>
  <c r="C25" i="7"/>
  <c r="D25" i="7"/>
  <c r="E25" i="7"/>
  <c r="F25" i="7"/>
  <c r="G25" i="7"/>
  <c r="H25" i="7"/>
  <c r="I25" i="7"/>
  <c r="I130" i="6"/>
  <c r="C108" i="6"/>
  <c r="D108" i="6"/>
  <c r="E108" i="6"/>
  <c r="F108" i="6"/>
  <c r="G108" i="6"/>
  <c r="H108" i="6"/>
  <c r="J108" i="6"/>
  <c r="D884" i="5"/>
  <c r="E884" i="5"/>
  <c r="G884" i="5"/>
  <c r="H884" i="5"/>
  <c r="I884" i="5"/>
  <c r="K884" i="5"/>
  <c r="C181" i="6"/>
  <c r="D181" i="6"/>
  <c r="F181" i="6"/>
  <c r="G181" i="6"/>
  <c r="H181" i="6"/>
  <c r="J181" i="6"/>
  <c r="I16" i="6"/>
  <c r="I12" i="6"/>
  <c r="I6" i="6"/>
  <c r="I5" i="6"/>
  <c r="J190" i="6"/>
  <c r="H190" i="6"/>
  <c r="G190" i="6"/>
  <c r="F190" i="6"/>
  <c r="E190" i="6"/>
  <c r="D190" i="6"/>
  <c r="C190" i="6"/>
  <c r="I184" i="6"/>
  <c r="I183" i="6"/>
  <c r="I187" i="6"/>
  <c r="I186" i="6"/>
  <c r="I185" i="6"/>
  <c r="I173" i="6"/>
  <c r="I175" i="6"/>
  <c r="I169" i="6"/>
  <c r="I167" i="6"/>
  <c r="I176" i="6"/>
  <c r="I174" i="6"/>
  <c r="I177" i="6"/>
  <c r="I168" i="6"/>
  <c r="I170" i="6"/>
  <c r="J165" i="6"/>
  <c r="H165" i="6"/>
  <c r="F165" i="6"/>
  <c r="E165" i="6"/>
  <c r="C165" i="6"/>
  <c r="I164" i="6"/>
  <c r="J162" i="6"/>
  <c r="H162" i="6"/>
  <c r="G162" i="6"/>
  <c r="F162" i="6"/>
  <c r="E162" i="6"/>
  <c r="D162" i="6"/>
  <c r="C162" i="6"/>
  <c r="J159" i="6"/>
  <c r="H159" i="6"/>
  <c r="G159" i="6"/>
  <c r="F159" i="6"/>
  <c r="E159" i="6"/>
  <c r="D159" i="6"/>
  <c r="C159" i="6"/>
  <c r="J155" i="6"/>
  <c r="H155" i="6"/>
  <c r="G155" i="6"/>
  <c r="F155" i="6"/>
  <c r="E155" i="6"/>
  <c r="D155" i="6"/>
  <c r="C155" i="6"/>
  <c r="I149" i="6"/>
  <c r="I143" i="6"/>
  <c r="I146" i="6"/>
  <c r="I153" i="6"/>
  <c r="I152" i="6"/>
  <c r="I145" i="6"/>
  <c r="I139" i="6"/>
  <c r="I142" i="6"/>
  <c r="I140" i="6"/>
  <c r="I150" i="6"/>
  <c r="I147" i="6"/>
  <c r="I148" i="6"/>
  <c r="J137" i="6"/>
  <c r="H137" i="6"/>
  <c r="G137" i="6"/>
  <c r="F137" i="6"/>
  <c r="E137" i="6"/>
  <c r="D137" i="6"/>
  <c r="C137" i="6"/>
  <c r="I129" i="6"/>
  <c r="I134" i="6"/>
  <c r="I132" i="6"/>
  <c r="I135" i="6"/>
  <c r="J127" i="6"/>
  <c r="F127" i="6"/>
  <c r="E127" i="6"/>
  <c r="I126" i="6"/>
  <c r="I125" i="6"/>
  <c r="J123" i="6"/>
  <c r="H123" i="6"/>
  <c r="G123" i="6"/>
  <c r="F123" i="6"/>
  <c r="E123" i="6"/>
  <c r="D123" i="6"/>
  <c r="C123" i="6"/>
  <c r="I119" i="6"/>
  <c r="I117" i="6"/>
  <c r="I120" i="6"/>
  <c r="I118" i="6"/>
  <c r="J113" i="6"/>
  <c r="H113" i="6"/>
  <c r="F113" i="6"/>
  <c r="E113" i="6"/>
  <c r="C113" i="6"/>
  <c r="I111" i="6"/>
  <c r="I110" i="6"/>
  <c r="I112" i="6"/>
  <c r="I98" i="6"/>
  <c r="I178" i="6"/>
  <c r="I100" i="6"/>
  <c r="I106" i="6"/>
  <c r="I101" i="6"/>
  <c r="I99" i="6"/>
  <c r="I105" i="6"/>
  <c r="I102" i="6"/>
  <c r="I107" i="6"/>
  <c r="I97" i="6"/>
  <c r="I104" i="6"/>
  <c r="I103" i="6"/>
  <c r="J93" i="6"/>
  <c r="H93" i="6"/>
  <c r="G93" i="6"/>
  <c r="F93" i="6"/>
  <c r="E93" i="6"/>
  <c r="C93" i="6"/>
  <c r="I92" i="6"/>
  <c r="J88" i="6"/>
  <c r="H88" i="6"/>
  <c r="G88" i="6"/>
  <c r="F88" i="6"/>
  <c r="E88" i="6"/>
  <c r="D88" i="6"/>
  <c r="C88" i="6"/>
  <c r="I86" i="6"/>
  <c r="I83" i="6"/>
  <c r="I79" i="6"/>
  <c r="I85" i="6"/>
  <c r="I81" i="6"/>
  <c r="I80" i="6"/>
  <c r="J75" i="6"/>
  <c r="H75" i="6"/>
  <c r="F75" i="6"/>
  <c r="E75" i="6"/>
  <c r="D75" i="6"/>
  <c r="C75" i="6"/>
  <c r="I62" i="6"/>
  <c r="I69" i="6"/>
  <c r="I61" i="6"/>
  <c r="I68" i="6"/>
  <c r="I73" i="6"/>
  <c r="I72" i="6"/>
  <c r="I74" i="6"/>
  <c r="I63" i="6"/>
  <c r="I65" i="6"/>
  <c r="I64" i="6"/>
  <c r="I66" i="6"/>
  <c r="I70" i="6"/>
  <c r="J59" i="6"/>
  <c r="H59" i="6"/>
  <c r="G59" i="6"/>
  <c r="F59" i="6"/>
  <c r="E59" i="6"/>
  <c r="D59" i="6"/>
  <c r="C59" i="6"/>
  <c r="I49" i="6"/>
  <c r="I56" i="6"/>
  <c r="I50" i="6"/>
  <c r="I53" i="6"/>
  <c r="I51" i="6"/>
  <c r="J48" i="6"/>
  <c r="H48" i="6"/>
  <c r="F48" i="6"/>
  <c r="E48" i="6"/>
  <c r="C48" i="6"/>
  <c r="I47" i="6"/>
  <c r="J45" i="6"/>
  <c r="H45" i="6"/>
  <c r="F45" i="6"/>
  <c r="E45" i="6"/>
  <c r="D45" i="6"/>
  <c r="C45" i="6"/>
  <c r="I40" i="6"/>
  <c r="I39" i="6"/>
  <c r="I42" i="6"/>
  <c r="I37" i="6"/>
  <c r="J32" i="6"/>
  <c r="H32" i="6"/>
  <c r="F32" i="6"/>
  <c r="E32" i="6"/>
  <c r="D32" i="6"/>
  <c r="C32" i="6"/>
  <c r="I30" i="6"/>
  <c r="I31" i="6"/>
  <c r="J27" i="6"/>
  <c r="H27" i="6"/>
  <c r="F27" i="6"/>
  <c r="E27" i="6"/>
  <c r="C27" i="6"/>
  <c r="I24" i="6"/>
  <c r="I22" i="6"/>
  <c r="I26" i="6"/>
  <c r="J20" i="6"/>
  <c r="H20" i="6"/>
  <c r="G20" i="6"/>
  <c r="F20" i="6"/>
  <c r="E20" i="6"/>
  <c r="D20" i="6"/>
  <c r="C20" i="6"/>
  <c r="I19" i="6"/>
  <c r="I9" i="6"/>
  <c r="I17" i="6"/>
  <c r="I10" i="6"/>
  <c r="I15" i="6"/>
  <c r="I14" i="6"/>
  <c r="I18" i="6"/>
  <c r="I13" i="6"/>
  <c r="J7" i="6"/>
  <c r="H7" i="6"/>
  <c r="F7" i="6"/>
  <c r="E7" i="6"/>
  <c r="D7" i="6"/>
  <c r="C7" i="6"/>
  <c r="D927" i="5"/>
  <c r="E927" i="5"/>
  <c r="F927" i="5"/>
  <c r="G927" i="5"/>
  <c r="H927" i="5"/>
  <c r="I927" i="5"/>
  <c r="K927" i="5"/>
  <c r="D727" i="5"/>
  <c r="F727" i="5"/>
  <c r="G727" i="5"/>
  <c r="I727" i="5"/>
  <c r="K727" i="5"/>
  <c r="D720" i="5"/>
  <c r="E720" i="5"/>
  <c r="F720" i="5"/>
  <c r="G720" i="5"/>
  <c r="H720" i="5"/>
  <c r="I720" i="5"/>
  <c r="K720" i="5"/>
  <c r="D697" i="5"/>
  <c r="E697" i="5"/>
  <c r="F697" i="5"/>
  <c r="G697" i="5"/>
  <c r="H697" i="5"/>
  <c r="I697" i="5"/>
  <c r="K697" i="5"/>
  <c r="D677" i="5"/>
  <c r="E677" i="5"/>
  <c r="F677" i="5"/>
  <c r="G677" i="5"/>
  <c r="H677" i="5"/>
  <c r="I677" i="5"/>
  <c r="K677" i="5"/>
  <c r="D625" i="5"/>
  <c r="E625" i="5"/>
  <c r="F625" i="5"/>
  <c r="G625" i="5"/>
  <c r="H625" i="5"/>
  <c r="I625" i="5"/>
  <c r="K625" i="5"/>
  <c r="F597" i="5"/>
  <c r="G597" i="5"/>
  <c r="K597" i="5"/>
  <c r="D593" i="5"/>
  <c r="E593" i="5"/>
  <c r="F593" i="5"/>
  <c r="G593" i="5"/>
  <c r="H593" i="5"/>
  <c r="I593" i="5"/>
  <c r="K593" i="5"/>
  <c r="D564" i="5"/>
  <c r="F564" i="5"/>
  <c r="G564" i="5"/>
  <c r="I564" i="5"/>
  <c r="K564" i="5"/>
  <c r="D558" i="5"/>
  <c r="E558" i="5"/>
  <c r="F558" i="5"/>
  <c r="G558" i="5"/>
  <c r="H558" i="5"/>
  <c r="I558" i="5"/>
  <c r="K558" i="5"/>
  <c r="D513" i="5"/>
  <c r="F513" i="5"/>
  <c r="G513" i="5"/>
  <c r="H513" i="5"/>
  <c r="I513" i="5"/>
  <c r="K513" i="5"/>
  <c r="D467" i="5"/>
  <c r="E467" i="5"/>
  <c r="F467" i="5"/>
  <c r="G467" i="5"/>
  <c r="H467" i="5"/>
  <c r="I467" i="5"/>
  <c r="K467" i="5"/>
  <c r="D336" i="5"/>
  <c r="E336" i="5"/>
  <c r="F336" i="5"/>
  <c r="G336" i="5"/>
  <c r="I336" i="5"/>
  <c r="K336" i="5"/>
  <c r="D303" i="5"/>
  <c r="E303" i="5"/>
  <c r="F303" i="5"/>
  <c r="G303" i="5"/>
  <c r="H303" i="5"/>
  <c r="I303" i="5"/>
  <c r="K303" i="5"/>
  <c r="D216" i="5"/>
  <c r="F216" i="5"/>
  <c r="G216" i="5"/>
  <c r="I216" i="5"/>
  <c r="K216" i="5"/>
  <c r="AI1198" i="1"/>
  <c r="D1198" i="1"/>
  <c r="E1198" i="1"/>
  <c r="F1198" i="1"/>
  <c r="G1198" i="1"/>
  <c r="H1198" i="1"/>
  <c r="I1198" i="1"/>
  <c r="J1198" i="1"/>
  <c r="K1198" i="1"/>
  <c r="L1198" i="1"/>
  <c r="C1198" i="1"/>
  <c r="J102" i="8" l="1"/>
  <c r="J81" i="8"/>
  <c r="J161" i="8" s="1"/>
  <c r="J14" i="8"/>
  <c r="E181" i="6"/>
  <c r="I108" i="6"/>
  <c r="I48" i="6"/>
  <c r="I88" i="6"/>
  <c r="I113" i="6"/>
  <c r="I137" i="6"/>
  <c r="I162" i="6"/>
  <c r="I27" i="6"/>
  <c r="I32" i="6"/>
  <c r="I75" i="6"/>
  <c r="I123" i="6"/>
  <c r="I20" i="6"/>
  <c r="I59" i="6"/>
  <c r="I155" i="6"/>
  <c r="I45" i="6"/>
  <c r="I93" i="6"/>
  <c r="I127" i="6"/>
  <c r="I159" i="6"/>
  <c r="I165" i="6"/>
  <c r="I190" i="6"/>
  <c r="I7" i="6"/>
  <c r="I181" i="6"/>
  <c r="D211" i="5"/>
  <c r="E211" i="5"/>
  <c r="F211" i="5"/>
  <c r="G211" i="5"/>
  <c r="I211" i="5"/>
  <c r="K211" i="5"/>
  <c r="D86" i="5"/>
  <c r="E86" i="5"/>
  <c r="F86" i="5"/>
  <c r="G86" i="5"/>
  <c r="I86" i="5"/>
  <c r="K86" i="5"/>
  <c r="D63" i="5"/>
  <c r="F63" i="5"/>
  <c r="G63" i="5"/>
  <c r="I63" i="5"/>
  <c r="K63" i="5"/>
  <c r="D35" i="5"/>
  <c r="E35" i="5"/>
  <c r="F35" i="5"/>
  <c r="G35" i="5"/>
  <c r="H35" i="5"/>
  <c r="I35" i="5"/>
  <c r="K35" i="5"/>
  <c r="D10" i="5"/>
  <c r="E10" i="5"/>
  <c r="F10" i="5"/>
  <c r="G10" i="5"/>
  <c r="I10" i="5"/>
  <c r="K10" i="5"/>
  <c r="J557" i="5" l="1"/>
  <c r="J556" i="5"/>
  <c r="J465" i="5"/>
  <c r="J887" i="5"/>
  <c r="J881" i="5"/>
  <c r="J880" i="5"/>
  <c r="J464" i="5"/>
  <c r="J463" i="5"/>
  <c r="J210" i="5"/>
  <c r="J209" i="5"/>
  <c r="J208" i="5"/>
  <c r="J512" i="5"/>
  <c r="J302" i="5"/>
  <c r="J926" i="5"/>
  <c r="J462" i="5"/>
  <c r="J461" i="5"/>
  <c r="J460" i="5"/>
  <c r="J879" i="5"/>
  <c r="J878" i="5"/>
  <c r="J459" i="5"/>
  <c r="J218" i="5"/>
  <c r="J458" i="5"/>
  <c r="J457" i="5"/>
  <c r="J456" i="5"/>
  <c r="J877" i="5"/>
  <c r="J876" i="5"/>
  <c r="J875" i="5"/>
  <c r="J511" i="5"/>
  <c r="J455" i="5"/>
  <c r="J874" i="5"/>
  <c r="J873" i="5"/>
  <c r="J555" i="5"/>
  <c r="J301" i="5"/>
  <c r="J454" i="5"/>
  <c r="J453" i="5"/>
  <c r="J62" i="5"/>
  <c r="J452" i="5"/>
  <c r="J510" i="5"/>
  <c r="J207" i="5"/>
  <c r="J206" i="5"/>
  <c r="J205" i="5"/>
  <c r="J204" i="5"/>
  <c r="J554" i="5"/>
  <c r="J696" i="5"/>
  <c r="J730" i="5"/>
  <c r="J60" i="5"/>
  <c r="J553" i="5"/>
  <c r="J552" i="5"/>
  <c r="J59" i="5"/>
  <c r="J451" i="5"/>
  <c r="J450" i="5"/>
  <c r="J449" i="5"/>
  <c r="J509" i="5"/>
  <c r="J508" i="5"/>
  <c r="J872" i="5"/>
  <c r="J871" i="5"/>
  <c r="J870" i="5"/>
  <c r="J448" i="5"/>
  <c r="J300" i="5"/>
  <c r="J507" i="5"/>
  <c r="J869" i="5"/>
  <c r="J299" i="5"/>
  <c r="J447" i="5"/>
  <c r="J446" i="5"/>
  <c r="J58" i="5"/>
  <c r="J445" i="5"/>
  <c r="J444" i="5"/>
  <c r="J443" i="5"/>
  <c r="J442" i="5"/>
  <c r="J441" i="5"/>
  <c r="J298" i="5"/>
  <c r="J868" i="5"/>
  <c r="J867" i="5"/>
  <c r="J592" i="5"/>
  <c r="J591" i="5"/>
  <c r="J675" i="5"/>
  <c r="J866" i="5"/>
  <c r="J590" i="5"/>
  <c r="J440" i="5"/>
  <c r="J925" i="5"/>
  <c r="J297" i="5"/>
  <c r="J624" i="5"/>
  <c r="J674" i="5"/>
  <c r="J203" i="5"/>
  <c r="J202" i="5"/>
  <c r="J201" i="5"/>
  <c r="J439" i="5"/>
  <c r="J438" i="5"/>
  <c r="J551" i="5"/>
  <c r="J506" i="5"/>
  <c r="J865" i="5"/>
  <c r="J864" i="5"/>
  <c r="J57" i="5"/>
  <c r="J437" i="5"/>
  <c r="J436" i="5"/>
  <c r="J200" i="5"/>
  <c r="J199" i="5"/>
  <c r="J198" i="5"/>
  <c r="J863" i="5"/>
  <c r="J505" i="5"/>
  <c r="J435" i="5"/>
  <c r="J197" i="5"/>
  <c r="J196" i="5"/>
  <c r="J195" i="5"/>
  <c r="J194" i="5"/>
  <c r="J862" i="5"/>
  <c r="J861" i="5"/>
  <c r="J504" i="5"/>
  <c r="J503" i="5"/>
  <c r="J434" i="5"/>
  <c r="J860" i="5"/>
  <c r="J719" i="5"/>
  <c r="J859" i="5"/>
  <c r="J695" i="5"/>
  <c r="J694" i="5"/>
  <c r="J56" i="5"/>
  <c r="J718" i="5"/>
  <c r="J502" i="5"/>
  <c r="J55" i="5"/>
  <c r="J433" i="5"/>
  <c r="J858" i="5"/>
  <c r="J501" i="5"/>
  <c r="J193" i="5"/>
  <c r="J192" i="5"/>
  <c r="J191" i="5"/>
  <c r="J190" i="5"/>
  <c r="J189" i="5"/>
  <c r="J432" i="5"/>
  <c r="J500" i="5"/>
  <c r="J54" i="5"/>
  <c r="J53" i="5"/>
  <c r="J296" i="5"/>
  <c r="J34" i="5"/>
  <c r="J33" i="5"/>
  <c r="J32" i="5"/>
  <c r="J31" i="5"/>
  <c r="J30" i="5"/>
  <c r="J924" i="5"/>
  <c r="J83" i="5"/>
  <c r="J717" i="5"/>
  <c r="J857" i="5"/>
  <c r="J295" i="5"/>
  <c r="J294" i="5"/>
  <c r="J293" i="5"/>
  <c r="J693" i="5"/>
  <c r="J292" i="5"/>
  <c r="J431" i="5"/>
  <c r="J430" i="5"/>
  <c r="J856" i="5"/>
  <c r="J499" i="5"/>
  <c r="J498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596" i="5"/>
  <c r="J595" i="5"/>
  <c r="J82" i="5"/>
  <c r="J855" i="5"/>
  <c r="J854" i="5"/>
  <c r="J853" i="5"/>
  <c r="J692" i="5"/>
  <c r="J429" i="5"/>
  <c r="J52" i="5"/>
  <c r="J29" i="5"/>
  <c r="J28" i="5"/>
  <c r="J27" i="5"/>
  <c r="J26" i="5"/>
  <c r="J623" i="5"/>
  <c r="J291" i="5"/>
  <c r="J852" i="5"/>
  <c r="J851" i="5"/>
  <c r="J81" i="5"/>
  <c r="J622" i="5"/>
  <c r="J691" i="5"/>
  <c r="J850" i="5"/>
  <c r="J849" i="5"/>
  <c r="J848" i="5"/>
  <c r="J716" i="5"/>
  <c r="J847" i="5"/>
  <c r="J290" i="5"/>
  <c r="J80" i="5"/>
  <c r="J550" i="5"/>
  <c r="J289" i="5"/>
  <c r="J288" i="5"/>
  <c r="J174" i="5"/>
  <c r="J173" i="5"/>
  <c r="J172" i="5"/>
  <c r="J51" i="5"/>
  <c r="J690" i="5"/>
  <c r="J497" i="5"/>
  <c r="J428" i="5"/>
  <c r="J287" i="5"/>
  <c r="J496" i="5"/>
  <c r="J171" i="5"/>
  <c r="J715" i="5"/>
  <c r="J846" i="5"/>
  <c r="J845" i="5"/>
  <c r="J923" i="5"/>
  <c r="J621" i="5"/>
  <c r="J549" i="5"/>
  <c r="J673" i="5"/>
  <c r="J170" i="5"/>
  <c r="J169" i="5"/>
  <c r="J168" i="5"/>
  <c r="J167" i="5"/>
  <c r="J166" i="5"/>
  <c r="J165" i="5"/>
  <c r="J286" i="5"/>
  <c r="J495" i="5"/>
  <c r="J548" i="5"/>
  <c r="J844" i="5"/>
  <c r="J427" i="5"/>
  <c r="J843" i="5"/>
  <c r="J494" i="5"/>
  <c r="J714" i="5"/>
  <c r="J285" i="5"/>
  <c r="J426" i="5"/>
  <c r="J50" i="5"/>
  <c r="J842" i="5"/>
  <c r="J493" i="5"/>
  <c r="J284" i="5"/>
  <c r="J713" i="5"/>
  <c r="J689" i="5"/>
  <c r="J688" i="5"/>
  <c r="J49" i="5"/>
  <c r="J492" i="5"/>
  <c r="J841" i="5"/>
  <c r="J840" i="5"/>
  <c r="J839" i="5"/>
  <c r="J838" i="5"/>
  <c r="J425" i="5"/>
  <c r="J424" i="5"/>
  <c r="J283" i="5"/>
  <c r="J712" i="5"/>
  <c r="J837" i="5"/>
  <c r="J491" i="5"/>
  <c r="J423" i="5"/>
  <c r="J836" i="5"/>
  <c r="J835" i="5"/>
  <c r="J282" i="5"/>
  <c r="J490" i="5"/>
  <c r="J489" i="5"/>
  <c r="J834" i="5"/>
  <c r="J711" i="5"/>
  <c r="J833" i="5"/>
  <c r="J422" i="5"/>
  <c r="J421" i="5"/>
  <c r="J420" i="5"/>
  <c r="J687" i="5"/>
  <c r="J832" i="5"/>
  <c r="J831" i="5"/>
  <c r="J281" i="5"/>
  <c r="J280" i="5"/>
  <c r="J488" i="5"/>
  <c r="J710" i="5"/>
  <c r="J279" i="5"/>
  <c r="J419" i="5"/>
  <c r="J418" i="5"/>
  <c r="J830" i="5"/>
  <c r="J829" i="5"/>
  <c r="J828" i="5"/>
  <c r="J487" i="5"/>
  <c r="J827" i="5"/>
  <c r="J486" i="5"/>
  <c r="J79" i="5"/>
  <c r="J726" i="5"/>
  <c r="J278" i="5"/>
  <c r="J78" i="5"/>
  <c r="J826" i="5"/>
  <c r="J825" i="5"/>
  <c r="J824" i="5"/>
  <c r="J823" i="5"/>
  <c r="J277" i="5"/>
  <c r="J485" i="5"/>
  <c r="J822" i="5"/>
  <c r="J821" i="5"/>
  <c r="J77" i="5"/>
  <c r="J820" i="5"/>
  <c r="J276" i="5"/>
  <c r="J275" i="5"/>
  <c r="F819" i="5"/>
  <c r="F884" i="5" s="1"/>
  <c r="J818" i="5"/>
  <c r="J417" i="5"/>
  <c r="J620" i="5"/>
  <c r="J672" i="5"/>
  <c r="J922" i="5"/>
  <c r="J921" i="5"/>
  <c r="J817" i="5"/>
  <c r="J816" i="5"/>
  <c r="J274" i="5"/>
  <c r="J416" i="5"/>
  <c r="J415" i="5"/>
  <c r="J164" i="5"/>
  <c r="J163" i="5"/>
  <c r="J162" i="5"/>
  <c r="J161" i="5"/>
  <c r="J335" i="5"/>
  <c r="J334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920" i="5"/>
  <c r="J919" i="5"/>
  <c r="J815" i="5"/>
  <c r="J814" i="5"/>
  <c r="J813" i="5"/>
  <c r="J414" i="5"/>
  <c r="J413" i="5"/>
  <c r="J9" i="5"/>
  <c r="J671" i="5"/>
  <c r="J48" i="5"/>
  <c r="J273" i="5"/>
  <c r="J484" i="5"/>
  <c r="J547" i="5"/>
  <c r="J546" i="5"/>
  <c r="J412" i="5"/>
  <c r="J411" i="5"/>
  <c r="J410" i="5"/>
  <c r="J589" i="5"/>
  <c r="J812" i="5"/>
  <c r="J811" i="5"/>
  <c r="J409" i="5"/>
  <c r="J545" i="5"/>
  <c r="J918" i="5"/>
  <c r="J810" i="5"/>
  <c r="J408" i="5"/>
  <c r="J407" i="5"/>
  <c r="J670" i="5"/>
  <c r="J669" i="5"/>
  <c r="J544" i="5"/>
  <c r="J25" i="5"/>
  <c r="J24" i="5"/>
  <c r="J23" i="5"/>
  <c r="J406" i="5"/>
  <c r="J405" i="5"/>
  <c r="J404" i="5"/>
  <c r="J483" i="5"/>
  <c r="J809" i="5"/>
  <c r="J808" i="5"/>
  <c r="J403" i="5"/>
  <c r="J402" i="5"/>
  <c r="J807" i="5"/>
  <c r="J272" i="5"/>
  <c r="J401" i="5"/>
  <c r="J917" i="5"/>
  <c r="J668" i="5"/>
  <c r="J667" i="5"/>
  <c r="J400" i="5"/>
  <c r="J806" i="5"/>
  <c r="J271" i="5"/>
  <c r="J399" i="5"/>
  <c r="J339" i="5"/>
  <c r="J148" i="5"/>
  <c r="J147" i="5"/>
  <c r="J146" i="5"/>
  <c r="J145" i="5"/>
  <c r="J144" i="5"/>
  <c r="J143" i="5"/>
  <c r="J398" i="5"/>
  <c r="J397" i="5"/>
  <c r="J396" i="5"/>
  <c r="J395" i="5"/>
  <c r="J394" i="5"/>
  <c r="J709" i="5"/>
  <c r="J270" i="5"/>
  <c r="J805" i="5"/>
  <c r="J804" i="5"/>
  <c r="J22" i="5"/>
  <c r="J729" i="5"/>
  <c r="J269" i="5"/>
  <c r="J916" i="5"/>
  <c r="J588" i="5"/>
  <c r="J21" i="5"/>
  <c r="J543" i="5"/>
  <c r="J20" i="5"/>
  <c r="J666" i="5"/>
  <c r="J619" i="5"/>
  <c r="J915" i="5"/>
  <c r="J19" i="5"/>
  <c r="J482" i="5"/>
  <c r="J268" i="5"/>
  <c r="J47" i="5"/>
  <c r="J46" i="5"/>
  <c r="J481" i="5"/>
  <c r="J803" i="5"/>
  <c r="J802" i="5"/>
  <c r="J708" i="5"/>
  <c r="J801" i="5"/>
  <c r="J563" i="5"/>
  <c r="J267" i="5"/>
  <c r="J266" i="5"/>
  <c r="J265" i="5"/>
  <c r="J542" i="5"/>
  <c r="J541" i="5"/>
  <c r="J76" i="5"/>
  <c r="J18" i="5"/>
  <c r="J8" i="5"/>
  <c r="J914" i="5"/>
  <c r="J913" i="5"/>
  <c r="J587" i="5"/>
  <c r="J912" i="5"/>
  <c r="J618" i="5"/>
  <c r="J617" i="5"/>
  <c r="J616" i="5"/>
  <c r="J615" i="5"/>
  <c r="J665" i="5"/>
  <c r="J664" i="5"/>
  <c r="J663" i="5"/>
  <c r="J17" i="5"/>
  <c r="J586" i="5"/>
  <c r="J676" i="5"/>
  <c r="J911" i="5"/>
  <c r="J142" i="5"/>
  <c r="J662" i="5"/>
  <c r="J16" i="5"/>
  <c r="J686" i="5"/>
  <c r="J585" i="5"/>
  <c r="J45" i="5"/>
  <c r="J393" i="5"/>
  <c r="J800" i="5"/>
  <c r="J799" i="5"/>
  <c r="J883" i="5"/>
  <c r="J480" i="5"/>
  <c r="J479" i="5"/>
  <c r="J798" i="5"/>
  <c r="J44" i="5"/>
  <c r="J797" i="5"/>
  <c r="J264" i="5"/>
  <c r="J75" i="5"/>
  <c r="J540" i="5"/>
  <c r="J263" i="5"/>
  <c r="J262" i="5"/>
  <c r="J539" i="5"/>
  <c r="J43" i="5"/>
  <c r="J392" i="5"/>
  <c r="J391" i="5"/>
  <c r="J390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478" i="5"/>
  <c r="J796" i="5"/>
  <c r="J795" i="5"/>
  <c r="J794" i="5"/>
  <c r="J261" i="5"/>
  <c r="J389" i="5"/>
  <c r="J388" i="5"/>
  <c r="J728" i="5"/>
  <c r="J387" i="5"/>
  <c r="J129" i="5"/>
  <c r="J128" i="5"/>
  <c r="J127" i="5"/>
  <c r="J126" i="5"/>
  <c r="J125" i="5"/>
  <c r="J124" i="5"/>
  <c r="J333" i="5"/>
  <c r="J332" i="5"/>
  <c r="J331" i="5"/>
  <c r="J330" i="5"/>
  <c r="J123" i="5"/>
  <c r="J122" i="5"/>
  <c r="J121" i="5"/>
  <c r="J120" i="5"/>
  <c r="J119" i="5"/>
  <c r="J910" i="5"/>
  <c r="J661" i="5"/>
  <c r="J260" i="5"/>
  <c r="J538" i="5"/>
  <c r="J793" i="5"/>
  <c r="J477" i="5"/>
  <c r="J792" i="5"/>
  <c r="J42" i="5"/>
  <c r="J386" i="5"/>
  <c r="J385" i="5"/>
  <c r="J384" i="5"/>
  <c r="J259" i="5"/>
  <c r="J61" i="5"/>
  <c r="J466" i="5"/>
  <c r="J791" i="5"/>
  <c r="J383" i="5"/>
  <c r="J382" i="5"/>
  <c r="J381" i="5"/>
  <c r="J380" i="5"/>
  <c r="J476" i="5"/>
  <c r="J790" i="5"/>
  <c r="J789" i="5"/>
  <c r="J909" i="5"/>
  <c r="J258" i="5"/>
  <c r="J257" i="5"/>
  <c r="J788" i="5"/>
  <c r="J787" i="5"/>
  <c r="J786" i="5"/>
  <c r="J614" i="5"/>
  <c r="J613" i="5"/>
  <c r="J612" i="5"/>
  <c r="J584" i="5"/>
  <c r="J583" i="5"/>
  <c r="J582" i="5"/>
  <c r="J15" i="5"/>
  <c r="J329" i="5"/>
  <c r="J256" i="5"/>
  <c r="J379" i="5"/>
  <c r="J378" i="5"/>
  <c r="J377" i="5"/>
  <c r="J376" i="5"/>
  <c r="J375" i="5"/>
  <c r="J785" i="5"/>
  <c r="J475" i="5"/>
  <c r="J908" i="5"/>
  <c r="J660" i="5"/>
  <c r="J537" i="5"/>
  <c r="J118" i="5"/>
  <c r="J117" i="5"/>
  <c r="J116" i="5"/>
  <c r="J115" i="5"/>
  <c r="J784" i="5"/>
  <c r="J783" i="5"/>
  <c r="J215" i="5"/>
  <c r="J581" i="5"/>
  <c r="J580" i="5"/>
  <c r="J114" i="5"/>
  <c r="J113" i="5"/>
  <c r="J112" i="5"/>
  <c r="J111" i="5"/>
  <c r="J110" i="5"/>
  <c r="J782" i="5"/>
  <c r="J781" i="5"/>
  <c r="J659" i="5"/>
  <c r="J255" i="5"/>
  <c r="J907" i="5"/>
  <c r="J906" i="5"/>
  <c r="J579" i="5"/>
  <c r="J725" i="5"/>
  <c r="J578" i="5"/>
  <c r="J328" i="5"/>
  <c r="J338" i="5"/>
  <c r="J374" i="5"/>
  <c r="J254" i="5"/>
  <c r="J373" i="5"/>
  <c r="J372" i="5"/>
  <c r="J371" i="5"/>
  <c r="J474" i="5"/>
  <c r="J74" i="5"/>
  <c r="J611" i="5"/>
  <c r="J658" i="5"/>
  <c r="J780" i="5"/>
  <c r="J253" i="5"/>
  <c r="J252" i="5"/>
  <c r="J370" i="5"/>
  <c r="J369" i="5"/>
  <c r="J685" i="5"/>
  <c r="J251" i="5"/>
  <c r="J905" i="5"/>
  <c r="J657" i="5"/>
  <c r="J656" i="5"/>
  <c r="J779" i="5"/>
  <c r="J778" i="5"/>
  <c r="J777" i="5"/>
  <c r="J327" i="5"/>
  <c r="J326" i="5"/>
  <c r="J325" i="5"/>
  <c r="J324" i="5"/>
  <c r="J323" i="5"/>
  <c r="J322" i="5"/>
  <c r="J109" i="5"/>
  <c r="J108" i="5"/>
  <c r="J107" i="5"/>
  <c r="J106" i="5"/>
  <c r="J105" i="5"/>
  <c r="J104" i="5"/>
  <c r="J250" i="5"/>
  <c r="J368" i="5"/>
  <c r="J367" i="5"/>
  <c r="J366" i="5"/>
  <c r="J249" i="5"/>
  <c r="J248" i="5"/>
  <c r="J684" i="5"/>
  <c r="J536" i="5"/>
  <c r="J365" i="5"/>
  <c r="J364" i="5"/>
  <c r="J363" i="5"/>
  <c r="J776" i="5"/>
  <c r="J655" i="5"/>
  <c r="J904" i="5"/>
  <c r="J775" i="5"/>
  <c r="J247" i="5"/>
  <c r="J654" i="5"/>
  <c r="J73" i="5"/>
  <c r="J774" i="5"/>
  <c r="J246" i="5"/>
  <c r="J245" i="5"/>
  <c r="J903" i="5"/>
  <c r="J535" i="5"/>
  <c r="J902" i="5"/>
  <c r="J882" i="5"/>
  <c r="J731" i="5"/>
  <c r="J14" i="5"/>
  <c r="J901" i="5"/>
  <c r="J900" i="5"/>
  <c r="J653" i="5"/>
  <c r="J534" i="5"/>
  <c r="J533" i="5"/>
  <c r="J244" i="5"/>
  <c r="J652" i="5"/>
  <c r="J707" i="5"/>
  <c r="J773" i="5"/>
  <c r="J683" i="5"/>
  <c r="J610" i="5"/>
  <c r="J772" i="5"/>
  <c r="J362" i="5"/>
  <c r="J682" i="5"/>
  <c r="J532" i="5"/>
  <c r="J473" i="5"/>
  <c r="J681" i="5"/>
  <c r="J243" i="5"/>
  <c r="J771" i="5"/>
  <c r="J770" i="5"/>
  <c r="J769" i="5"/>
  <c r="J768" i="5"/>
  <c r="J242" i="5"/>
  <c r="J472" i="5"/>
  <c r="J361" i="5"/>
  <c r="J706" i="5"/>
  <c r="J767" i="5"/>
  <c r="J766" i="5"/>
  <c r="J41" i="5"/>
  <c r="J359" i="5"/>
  <c r="J765" i="5"/>
  <c r="J764" i="5"/>
  <c r="J763" i="5"/>
  <c r="J705" i="5"/>
  <c r="J531" i="5"/>
  <c r="J530" i="5"/>
  <c r="J899" i="5"/>
  <c r="J529" i="5"/>
  <c r="J7" i="5"/>
  <c r="J528" i="5"/>
  <c r="J898" i="5"/>
  <c r="J897" i="5"/>
  <c r="J651" i="5"/>
  <c r="J241" i="5"/>
  <c r="J650" i="5"/>
  <c r="J562" i="5"/>
  <c r="J896" i="5"/>
  <c r="J240" i="5"/>
  <c r="J239" i="5"/>
  <c r="J762" i="5"/>
  <c r="J471" i="5"/>
  <c r="J40" i="5"/>
  <c r="J724" i="5"/>
  <c r="J238" i="5"/>
  <c r="J358" i="5"/>
  <c r="J72" i="5"/>
  <c r="J71" i="5"/>
  <c r="J527" i="5"/>
  <c r="J761" i="5"/>
  <c r="J237" i="5"/>
  <c r="J680" i="5"/>
  <c r="J470" i="5"/>
  <c r="J760" i="5"/>
  <c r="J526" i="5"/>
  <c r="J357" i="5"/>
  <c r="J356" i="5"/>
  <c r="J355" i="5"/>
  <c r="J354" i="5"/>
  <c r="J353" i="5"/>
  <c r="J759" i="5"/>
  <c r="J758" i="5"/>
  <c r="J703" i="5"/>
  <c r="J757" i="5"/>
  <c r="J756" i="5"/>
  <c r="J755" i="5"/>
  <c r="J754" i="5"/>
  <c r="J753" i="5"/>
  <c r="J6" i="5"/>
  <c r="J214" i="5"/>
  <c r="J649" i="5"/>
  <c r="J752" i="5"/>
  <c r="J236" i="5"/>
  <c r="J70" i="5"/>
  <c r="J751" i="5"/>
  <c r="J750" i="5"/>
  <c r="J723" i="5"/>
  <c r="J895" i="5"/>
  <c r="J609" i="5"/>
  <c r="J235" i="5"/>
  <c r="J234" i="5"/>
  <c r="J233" i="5"/>
  <c r="J232" i="5"/>
  <c r="J749" i="5"/>
  <c r="J748" i="5"/>
  <c r="J702" i="5"/>
  <c r="J69" i="5"/>
  <c r="J68" i="5"/>
  <c r="J5" i="5"/>
  <c r="J648" i="5"/>
  <c r="J647" i="5"/>
  <c r="J646" i="5"/>
  <c r="J13" i="5"/>
  <c r="J608" i="5"/>
  <c r="J607" i="5"/>
  <c r="J525" i="5"/>
  <c r="J606" i="5"/>
  <c r="J605" i="5"/>
  <c r="J67" i="5"/>
  <c r="J747" i="5"/>
  <c r="J38" i="5"/>
  <c r="J352" i="5"/>
  <c r="J351" i="5"/>
  <c r="J350" i="5"/>
  <c r="J469" i="5"/>
  <c r="J231" i="5"/>
  <c r="J230" i="5"/>
  <c r="J524" i="5"/>
  <c r="J37" i="5"/>
  <c r="J701" i="5"/>
  <c r="J746" i="5"/>
  <c r="J745" i="5"/>
  <c r="J744" i="5"/>
  <c r="J743" i="5"/>
  <c r="J577" i="5"/>
  <c r="J700" i="5"/>
  <c r="J84" i="5"/>
  <c r="J576" i="5"/>
  <c r="J742" i="5"/>
  <c r="J741" i="5"/>
  <c r="J645" i="5"/>
  <c r="J575" i="5"/>
  <c r="J229" i="5"/>
  <c r="J644" i="5"/>
  <c r="J894" i="5"/>
  <c r="J679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66" i="5"/>
  <c r="J309" i="5"/>
  <c r="J308" i="5"/>
  <c r="J643" i="5"/>
  <c r="J642" i="5"/>
  <c r="J228" i="5"/>
  <c r="J699" i="5"/>
  <c r="J641" i="5"/>
  <c r="J640" i="5"/>
  <c r="J639" i="5"/>
  <c r="J638" i="5"/>
  <c r="J637" i="5"/>
  <c r="J636" i="5"/>
  <c r="J635" i="5"/>
  <c r="J349" i="5"/>
  <c r="J103" i="5"/>
  <c r="J102" i="5"/>
  <c r="J101" i="5"/>
  <c r="J100" i="5"/>
  <c r="J99" i="5"/>
  <c r="J98" i="5"/>
  <c r="J97" i="5"/>
  <c r="J96" i="5"/>
  <c r="J95" i="5"/>
  <c r="J93" i="5"/>
  <c r="J92" i="5"/>
  <c r="J91" i="5"/>
  <c r="J90" i="5"/>
  <c r="J89" i="5"/>
  <c r="J88" i="5"/>
  <c r="J740" i="5"/>
  <c r="J893" i="5"/>
  <c r="J634" i="5"/>
  <c r="J574" i="5"/>
  <c r="J348" i="5"/>
  <c r="J347" i="5"/>
  <c r="J4" i="5"/>
  <c r="J227" i="5"/>
  <c r="J633" i="5"/>
  <c r="J892" i="5"/>
  <c r="J346" i="5"/>
  <c r="J345" i="5"/>
  <c r="J632" i="5"/>
  <c r="J604" i="5"/>
  <c r="J523" i="5"/>
  <c r="J573" i="5"/>
  <c r="J631" i="5"/>
  <c r="J226" i="5"/>
  <c r="J891" i="5"/>
  <c r="J739" i="5"/>
  <c r="J738" i="5"/>
  <c r="J737" i="5"/>
  <c r="J522" i="5"/>
  <c r="J521" i="5"/>
  <c r="J520" i="5"/>
  <c r="J519" i="5"/>
  <c r="J225" i="5"/>
  <c r="J572" i="5"/>
  <c r="J722" i="5"/>
  <c r="J571" i="5"/>
  <c r="J570" i="5"/>
  <c r="J569" i="5"/>
  <c r="J213" i="5"/>
  <c r="J216" i="5" s="1"/>
  <c r="J12" i="5"/>
  <c r="J603" i="5"/>
  <c r="J568" i="5"/>
  <c r="J567" i="5"/>
  <c r="J736" i="5"/>
  <c r="J721" i="5"/>
  <c r="J566" i="5"/>
  <c r="J307" i="5"/>
  <c r="J306" i="5"/>
  <c r="J305" i="5"/>
  <c r="J65" i="5"/>
  <c r="J224" i="5"/>
  <c r="J223" i="5"/>
  <c r="J890" i="5"/>
  <c r="J561" i="5"/>
  <c r="J560" i="5"/>
  <c r="J735" i="5"/>
  <c r="J11" i="5"/>
  <c r="J889" i="5"/>
  <c r="J888" i="5"/>
  <c r="J886" i="5"/>
  <c r="J518" i="5"/>
  <c r="J222" i="5"/>
  <c r="J221" i="5"/>
  <c r="J517" i="5"/>
  <c r="J516" i="5"/>
  <c r="J344" i="5"/>
  <c r="J343" i="5"/>
  <c r="J342" i="5"/>
  <c r="J341" i="5"/>
  <c r="J340" i="5"/>
  <c r="J630" i="5"/>
  <c r="J629" i="5"/>
  <c r="J628" i="5"/>
  <c r="J734" i="5"/>
  <c r="J220" i="5"/>
  <c r="J602" i="5"/>
  <c r="J627" i="5"/>
  <c r="J219" i="5"/>
  <c r="J733" i="5"/>
  <c r="J732" i="5"/>
  <c r="J601" i="5"/>
  <c r="J515" i="5"/>
  <c r="J85" i="5"/>
  <c r="J600" i="5"/>
  <c r="J599" i="5"/>
  <c r="J598" i="5"/>
  <c r="J564" i="5" l="1"/>
  <c r="J720" i="5"/>
  <c r="J63" i="5"/>
  <c r="J513" i="5"/>
  <c r="J625" i="5"/>
  <c r="J558" i="5"/>
  <c r="J86" i="5"/>
  <c r="J593" i="5"/>
  <c r="J597" i="5"/>
  <c r="J336" i="5"/>
  <c r="J727" i="5"/>
  <c r="J10" i="5"/>
  <c r="J677" i="5"/>
  <c r="J35" i="5"/>
  <c r="J927" i="5"/>
  <c r="J697" i="5"/>
  <c r="J467" i="5"/>
  <c r="J303" i="5"/>
  <c r="J211" i="5"/>
  <c r="J819" i="5"/>
  <c r="J884" i="5" s="1"/>
  <c r="C495" i="3"/>
  <c r="F1166" i="3"/>
  <c r="J1130" i="3"/>
  <c r="E1130" i="3"/>
  <c r="F1130" i="3"/>
  <c r="H1130" i="3"/>
  <c r="E1113" i="3"/>
  <c r="F1113" i="3"/>
  <c r="G1113" i="3"/>
  <c r="H1113" i="3"/>
  <c r="E1105" i="3"/>
  <c r="F1105" i="3"/>
  <c r="H1105" i="3"/>
  <c r="F1096" i="3"/>
  <c r="H1096" i="3"/>
  <c r="E1092" i="3"/>
  <c r="F1092" i="3"/>
  <c r="H1092" i="3"/>
  <c r="E1085" i="3"/>
  <c r="F1085" i="3"/>
  <c r="H1085" i="3"/>
  <c r="J1069" i="3"/>
  <c r="E1069" i="3"/>
  <c r="F1069" i="3"/>
  <c r="H1069" i="3"/>
  <c r="F1064" i="3"/>
  <c r="E1059" i="3"/>
  <c r="F1059" i="3"/>
  <c r="J1016" i="3"/>
  <c r="J1007" i="3"/>
  <c r="G989" i="3"/>
  <c r="G902" i="3"/>
  <c r="H902" i="3"/>
  <c r="F857" i="3"/>
  <c r="J821" i="3"/>
  <c r="J665" i="3"/>
  <c r="C504" i="3"/>
  <c r="G107" i="3"/>
  <c r="H107" i="3"/>
  <c r="D44" i="3"/>
  <c r="E44" i="3"/>
  <c r="F44" i="3"/>
  <c r="G44" i="3"/>
  <c r="H44" i="3"/>
  <c r="J44" i="3"/>
  <c r="D25" i="3"/>
  <c r="E25" i="3"/>
  <c r="F25" i="3"/>
  <c r="G25" i="3"/>
  <c r="H25" i="3"/>
  <c r="J25" i="3"/>
  <c r="P1197" i="1"/>
  <c r="Q1197" i="1"/>
  <c r="AE1182" i="1"/>
  <c r="AF1182" i="1"/>
  <c r="P1182" i="1"/>
  <c r="Q1182" i="1"/>
  <c r="P1172" i="1"/>
  <c r="Q1172" i="1"/>
  <c r="P1158" i="1"/>
  <c r="Q1158" i="1"/>
  <c r="Q1141" i="1"/>
  <c r="AF1136" i="1"/>
  <c r="Q1136" i="1"/>
  <c r="AE1119" i="1"/>
  <c r="AF1119" i="1"/>
  <c r="P1119" i="1"/>
  <c r="Q1119" i="1"/>
  <c r="AE1111" i="1"/>
  <c r="AF1111" i="1"/>
  <c r="P1111" i="1"/>
  <c r="Q1111" i="1"/>
  <c r="AD1102" i="1"/>
  <c r="AE1102" i="1"/>
  <c r="AF1102" i="1"/>
  <c r="P1102" i="1"/>
  <c r="Q1102" i="1"/>
  <c r="AE1098" i="1"/>
  <c r="AF1098" i="1"/>
  <c r="P1098" i="1"/>
  <c r="Q1098" i="1"/>
  <c r="AD1091" i="1"/>
  <c r="AE1091" i="1"/>
  <c r="AF1091" i="1"/>
  <c r="P1091" i="1"/>
  <c r="Q1091" i="1"/>
  <c r="AF1075" i="1"/>
  <c r="P1075" i="1"/>
  <c r="Q1075" i="1"/>
  <c r="Q1063" i="1"/>
  <c r="O1052" i="1"/>
  <c r="P1052" i="1"/>
  <c r="Q1052" i="1"/>
  <c r="Q1047" i="1"/>
  <c r="Q1040" i="1"/>
  <c r="P1032" i="1"/>
  <c r="Q1032" i="1"/>
  <c r="Q1020" i="1"/>
  <c r="P1011" i="1"/>
  <c r="Q1011" i="1"/>
  <c r="N1006" i="1"/>
  <c r="O1006" i="1"/>
  <c r="P1006" i="1"/>
  <c r="Q1006" i="1"/>
  <c r="V1001" i="1"/>
  <c r="Q1001" i="1"/>
  <c r="AF993" i="1"/>
  <c r="P993" i="1"/>
  <c r="Q993" i="1"/>
  <c r="P964" i="1"/>
  <c r="Q964" i="1"/>
  <c r="P953" i="1"/>
  <c r="Q953" i="1"/>
  <c r="Q947" i="1"/>
  <c r="Q939" i="1"/>
  <c r="Q934" i="1"/>
  <c r="P917" i="1"/>
  <c r="Q917" i="1"/>
  <c r="AF902" i="1"/>
  <c r="Q902" i="1"/>
  <c r="Q885" i="1"/>
  <c r="Q874" i="1"/>
  <c r="AF867" i="1"/>
  <c r="Q867" i="1"/>
  <c r="Q862" i="1"/>
  <c r="Q857" i="1"/>
  <c r="Q852" i="1"/>
  <c r="AF843" i="1"/>
  <c r="P843" i="1"/>
  <c r="Q843" i="1"/>
  <c r="P833" i="1"/>
  <c r="Q833" i="1"/>
  <c r="P821" i="1"/>
  <c r="Q821" i="1"/>
  <c r="P812" i="1"/>
  <c r="Q812" i="1"/>
  <c r="Q808" i="1"/>
  <c r="P798" i="1"/>
  <c r="Q798" i="1"/>
  <c r="P793" i="1"/>
  <c r="Q793" i="1"/>
  <c r="AE785" i="1"/>
  <c r="AF785" i="1"/>
  <c r="N785" i="1"/>
  <c r="O785" i="1"/>
  <c r="P785" i="1"/>
  <c r="Q785" i="1"/>
  <c r="AF776" i="1"/>
  <c r="Q776" i="1"/>
  <c r="AF763" i="1"/>
  <c r="AF743" i="1"/>
  <c r="Q743" i="1"/>
  <c r="AF722" i="1"/>
  <c r="Q722" i="1"/>
  <c r="AF716" i="1"/>
  <c r="Q716" i="1"/>
  <c r="AF705" i="1"/>
  <c r="P705" i="1"/>
  <c r="Q705" i="1"/>
  <c r="AF698" i="1"/>
  <c r="P698" i="1"/>
  <c r="Q698" i="1"/>
  <c r="P691" i="1"/>
  <c r="Q691" i="1"/>
  <c r="AE683" i="1"/>
  <c r="AF683" i="1"/>
  <c r="P683" i="1"/>
  <c r="Q683" i="1"/>
  <c r="AF670" i="1"/>
  <c r="P670" i="1"/>
  <c r="Q670" i="1"/>
  <c r="AF665" i="1"/>
  <c r="Q665" i="1"/>
  <c r="Q645" i="1"/>
  <c r="AF642" i="1"/>
  <c r="Q642" i="1"/>
  <c r="Q610" i="1"/>
  <c r="P601" i="1"/>
  <c r="Q601" i="1"/>
  <c r="P597" i="1"/>
  <c r="Q597" i="1"/>
  <c r="AE587" i="1"/>
  <c r="AF587" i="1"/>
  <c r="P587" i="1"/>
  <c r="Q587" i="1"/>
  <c r="AE559" i="1"/>
  <c r="AF559" i="1"/>
  <c r="P559" i="1"/>
  <c r="Q559" i="1"/>
  <c r="AE550" i="1"/>
  <c r="AF550" i="1"/>
  <c r="P550" i="1"/>
  <c r="AE525" i="1"/>
  <c r="AF525" i="1"/>
  <c r="P525" i="1"/>
  <c r="Q525" i="1"/>
  <c r="AE512" i="1"/>
  <c r="AF512" i="1"/>
  <c r="P512" i="1"/>
  <c r="Q512" i="1"/>
  <c r="AE504" i="1"/>
  <c r="AF504" i="1"/>
  <c r="P504" i="1"/>
  <c r="Q504" i="1"/>
  <c r="AE495" i="1"/>
  <c r="AF495" i="1"/>
  <c r="P495" i="1"/>
  <c r="Q495" i="1"/>
  <c r="AE489" i="1"/>
  <c r="AF489" i="1"/>
  <c r="Q489" i="1"/>
  <c r="Q479" i="1"/>
  <c r="AF479" i="1"/>
  <c r="U479" i="1"/>
  <c r="V479" i="1"/>
  <c r="AE458" i="1"/>
  <c r="AF458" i="1"/>
  <c r="P458" i="1"/>
  <c r="Q458" i="1"/>
  <c r="AF444" i="1"/>
  <c r="P444" i="1"/>
  <c r="Q444" i="1"/>
  <c r="AF433" i="1"/>
  <c r="U433" i="1"/>
  <c r="V433" i="1"/>
  <c r="P433" i="1"/>
  <c r="Q433" i="1"/>
  <c r="AG424" i="1"/>
  <c r="AF424" i="1"/>
  <c r="V424" i="1"/>
  <c r="Q424" i="1"/>
  <c r="U421" i="1"/>
  <c r="V421" i="1"/>
  <c r="T421" i="1"/>
  <c r="Q421" i="1"/>
  <c r="P421" i="1"/>
  <c r="AE414" i="1"/>
  <c r="AF414" i="1"/>
  <c r="T414" i="1"/>
  <c r="U414" i="1"/>
  <c r="V414" i="1"/>
  <c r="N414" i="1"/>
  <c r="O414" i="1"/>
  <c r="P414" i="1"/>
  <c r="Q414" i="1"/>
  <c r="V393" i="1"/>
  <c r="AE385" i="1"/>
  <c r="AF385" i="1"/>
  <c r="P385" i="1"/>
  <c r="Q385" i="1"/>
  <c r="AE379" i="1"/>
  <c r="AF379" i="1"/>
  <c r="P379" i="1"/>
  <c r="Q379" i="1"/>
  <c r="V368" i="1"/>
  <c r="P368" i="1"/>
  <c r="Q368" i="1"/>
  <c r="AE361" i="1"/>
  <c r="AF361" i="1"/>
  <c r="U361" i="1"/>
  <c r="V361" i="1"/>
  <c r="P361" i="1"/>
  <c r="Q361" i="1"/>
  <c r="T353" i="1"/>
  <c r="U353" i="1"/>
  <c r="V353" i="1"/>
  <c r="P353" i="1"/>
  <c r="Q353" i="1"/>
  <c r="Q333" i="1"/>
  <c r="AE322" i="1"/>
  <c r="AF322" i="1"/>
  <c r="U322" i="1"/>
  <c r="V322" i="1"/>
  <c r="P322" i="1"/>
  <c r="Q322" i="1"/>
  <c r="T311" i="1"/>
  <c r="U311" i="1"/>
  <c r="V311" i="1"/>
  <c r="P311" i="1"/>
  <c r="Q311" i="1"/>
  <c r="T303" i="1"/>
  <c r="U303" i="1"/>
  <c r="V303" i="1"/>
  <c r="P303" i="1"/>
  <c r="Q303" i="1"/>
  <c r="T288" i="1"/>
  <c r="U288" i="1"/>
  <c r="V288" i="1"/>
  <c r="P288" i="1"/>
  <c r="Q288" i="1"/>
  <c r="Z284" i="1"/>
  <c r="AA284" i="1"/>
  <c r="V284" i="1"/>
  <c r="P284" i="1"/>
  <c r="Q284" i="1"/>
  <c r="AE271" i="1"/>
  <c r="AF271" i="1"/>
  <c r="U271" i="1"/>
  <c r="V271" i="1"/>
  <c r="P271" i="1"/>
  <c r="Q271" i="1"/>
  <c r="T257" i="1"/>
  <c r="U257" i="1"/>
  <c r="V257" i="1"/>
  <c r="P257" i="1"/>
  <c r="Q257" i="1"/>
  <c r="U250" i="1"/>
  <c r="V250" i="1"/>
  <c r="P250" i="1"/>
  <c r="Q250" i="1"/>
  <c r="AF240" i="1"/>
  <c r="U240" i="1"/>
  <c r="V240" i="1"/>
  <c r="P240" i="1"/>
  <c r="Q240" i="1"/>
  <c r="AF230" i="1"/>
  <c r="V230" i="1"/>
  <c r="Q230" i="1"/>
  <c r="AD202" i="1"/>
  <c r="AE202" i="1"/>
  <c r="AF202" i="1"/>
  <c r="T202" i="1"/>
  <c r="U202" i="1"/>
  <c r="V202" i="1"/>
  <c r="P202" i="1"/>
  <c r="Q202" i="1"/>
  <c r="AE186" i="1"/>
  <c r="AF186" i="1"/>
  <c r="U186" i="1"/>
  <c r="V186" i="1"/>
  <c r="P186" i="1"/>
  <c r="Q186" i="1"/>
  <c r="AE173" i="1"/>
  <c r="AF173" i="1"/>
  <c r="AF147" i="1"/>
  <c r="U147" i="1"/>
  <c r="V147" i="1"/>
  <c r="P147" i="1"/>
  <c r="Q147" i="1"/>
  <c r="U131" i="1"/>
  <c r="V131" i="1"/>
  <c r="V125" i="1"/>
  <c r="U115" i="1"/>
  <c r="V115" i="1"/>
  <c r="AE107" i="1"/>
  <c r="AF107" i="1"/>
  <c r="U107" i="1"/>
  <c r="V107" i="1"/>
  <c r="P107" i="1"/>
  <c r="Q107" i="1"/>
  <c r="AE101" i="1"/>
  <c r="AF101" i="1"/>
  <c r="T101" i="1"/>
  <c r="U101" i="1"/>
  <c r="V101" i="1"/>
  <c r="Q101" i="1"/>
  <c r="AE87" i="1"/>
  <c r="AF87" i="1"/>
  <c r="U87" i="1"/>
  <c r="V87" i="1"/>
  <c r="P87" i="1"/>
  <c r="Q87" i="1"/>
  <c r="AE75" i="1"/>
  <c r="AF75" i="1"/>
  <c r="U75" i="1"/>
  <c r="V75" i="1"/>
  <c r="P75" i="1"/>
  <c r="Q75" i="1"/>
  <c r="AE63" i="1"/>
  <c r="AF63" i="1"/>
  <c r="U63" i="1"/>
  <c r="V63" i="1"/>
  <c r="O63" i="1"/>
  <c r="P63" i="1"/>
  <c r="Q63" i="1"/>
  <c r="AF51" i="1"/>
  <c r="U51" i="1"/>
  <c r="V51" i="1"/>
  <c r="P51" i="1"/>
  <c r="Q51" i="1"/>
  <c r="AF44" i="1"/>
  <c r="AA44" i="1"/>
  <c r="U44" i="1"/>
  <c r="V44" i="1"/>
  <c r="P44" i="1"/>
  <c r="Q44" i="1"/>
  <c r="AE32" i="1"/>
  <c r="AF32" i="1"/>
  <c r="V32" i="1"/>
  <c r="S32" i="1"/>
  <c r="T32" i="1"/>
  <c r="U32" i="1"/>
  <c r="Q32" i="1"/>
  <c r="N32" i="1"/>
  <c r="O32" i="1"/>
  <c r="P32" i="1"/>
  <c r="AF25" i="1"/>
  <c r="AA25" i="1"/>
  <c r="V25" i="1"/>
  <c r="Q25" i="1"/>
  <c r="AF16" i="1"/>
  <c r="Q16" i="1"/>
  <c r="Q7" i="1"/>
  <c r="AH24" i="1"/>
  <c r="AH23" i="1"/>
  <c r="AH21" i="1"/>
  <c r="AH20" i="1"/>
  <c r="I151" i="4" l="1"/>
  <c r="J1191" i="3"/>
  <c r="I1189" i="3"/>
  <c r="I1188" i="3"/>
  <c r="I1186" i="3"/>
  <c r="I1183" i="3"/>
  <c r="AF1190" i="1"/>
  <c r="AF1191" i="1"/>
  <c r="AF1192" i="1"/>
  <c r="AF1193" i="1"/>
  <c r="AF1194" i="1"/>
  <c r="AF1195" i="1"/>
  <c r="AF1196" i="1"/>
  <c r="AF1189" i="1"/>
  <c r="V1190" i="1"/>
  <c r="V1191" i="1"/>
  <c r="V1192" i="1"/>
  <c r="V1193" i="1"/>
  <c r="V1194" i="1"/>
  <c r="V1195" i="1"/>
  <c r="V1196" i="1"/>
  <c r="V1189" i="1"/>
  <c r="Q1190" i="1"/>
  <c r="Q1191" i="1"/>
  <c r="Q1192" i="1"/>
  <c r="Q1193" i="1"/>
  <c r="Q1194" i="1"/>
  <c r="Q1195" i="1"/>
  <c r="Q1196" i="1"/>
  <c r="Q1189" i="1"/>
  <c r="I150" i="4"/>
  <c r="J1181" i="3"/>
  <c r="I1180" i="3"/>
  <c r="I1179" i="3"/>
  <c r="I1178" i="3"/>
  <c r="V1185" i="1"/>
  <c r="AG1185" i="1" s="1"/>
  <c r="V1186" i="1"/>
  <c r="AG1186" i="1" s="1"/>
  <c r="V1184" i="1"/>
  <c r="AG1184" i="1" s="1"/>
  <c r="I149" i="4"/>
  <c r="J1176" i="3"/>
  <c r="I1175" i="3"/>
  <c r="I1174" i="3"/>
  <c r="I1173" i="3"/>
  <c r="I1172" i="3"/>
  <c r="I1171" i="3"/>
  <c r="I1170" i="3"/>
  <c r="I1169" i="3"/>
  <c r="I1168" i="3"/>
  <c r="AF1175" i="1"/>
  <c r="AF1176" i="1"/>
  <c r="AF1177" i="1"/>
  <c r="AF1178" i="1"/>
  <c r="AF1179" i="1"/>
  <c r="AF1180" i="1"/>
  <c r="AF1181" i="1"/>
  <c r="AF1174" i="1"/>
  <c r="Q1175" i="1"/>
  <c r="Q1176" i="1"/>
  <c r="Q1177" i="1"/>
  <c r="Q1178" i="1"/>
  <c r="Q1179" i="1"/>
  <c r="Q1180" i="1"/>
  <c r="Q1181" i="1"/>
  <c r="Q1174" i="1"/>
  <c r="I148" i="4"/>
  <c r="J1166" i="3"/>
  <c r="I1165" i="3"/>
  <c r="I1164" i="3"/>
  <c r="I1163" i="3"/>
  <c r="I1162" i="3"/>
  <c r="I1161" i="3"/>
  <c r="I1160" i="3"/>
  <c r="I1159" i="3"/>
  <c r="I1158" i="3"/>
  <c r="I1157" i="3"/>
  <c r="V1164" i="1"/>
  <c r="V1165" i="1"/>
  <c r="V1166" i="1"/>
  <c r="V1167" i="1"/>
  <c r="V1168" i="1"/>
  <c r="V1169" i="1"/>
  <c r="V1170" i="1"/>
  <c r="V1171" i="1"/>
  <c r="V1163" i="1"/>
  <c r="AG1163" i="1" s="1"/>
  <c r="Q1164" i="1"/>
  <c r="Q1165" i="1"/>
  <c r="Q1166" i="1"/>
  <c r="Q1167" i="1"/>
  <c r="Q1168" i="1"/>
  <c r="Q1169" i="1"/>
  <c r="Q1170" i="1"/>
  <c r="Q1171" i="1"/>
  <c r="Q1163" i="1"/>
  <c r="I147" i="4"/>
  <c r="I1155" i="3"/>
  <c r="I1154" i="3"/>
  <c r="AF1160" i="1"/>
  <c r="V1160" i="1"/>
  <c r="AG1160" i="1" s="1"/>
  <c r="Q1160" i="1"/>
  <c r="I146" i="4"/>
  <c r="J1152" i="3"/>
  <c r="I1151" i="3"/>
  <c r="I1150" i="3"/>
  <c r="I1149" i="3"/>
  <c r="I1148" i="3"/>
  <c r="I1147" i="3"/>
  <c r="I1146" i="3"/>
  <c r="I1145" i="3"/>
  <c r="I1144" i="3"/>
  <c r="I1143" i="3"/>
  <c r="V1150" i="1"/>
  <c r="V1151" i="1"/>
  <c r="AG1151" i="1" s="1"/>
  <c r="V1152" i="1"/>
  <c r="V1153" i="1"/>
  <c r="V1154" i="1"/>
  <c r="V1155" i="1"/>
  <c r="AG1155" i="1" s="1"/>
  <c r="V1156" i="1"/>
  <c r="V1157" i="1"/>
  <c r="V1149" i="1"/>
  <c r="Q1150" i="1"/>
  <c r="Q1151" i="1"/>
  <c r="Q1152" i="1"/>
  <c r="Q1153" i="1"/>
  <c r="Q1154" i="1"/>
  <c r="Q1155" i="1"/>
  <c r="Q1156" i="1"/>
  <c r="Q1157" i="1"/>
  <c r="Q1149" i="1"/>
  <c r="I145" i="4"/>
  <c r="I1184" i="3" l="1"/>
  <c r="I1190" i="3"/>
  <c r="I1185" i="3"/>
  <c r="I1187" i="3"/>
  <c r="AG1168" i="1"/>
  <c r="AG1164" i="1"/>
  <c r="AG1156" i="1"/>
  <c r="AG1152" i="1"/>
  <c r="AG1171" i="1"/>
  <c r="AG1167" i="1"/>
  <c r="AG1189" i="1"/>
  <c r="AG1177" i="1"/>
  <c r="AG1192" i="1"/>
  <c r="AG1149" i="1"/>
  <c r="AG1154" i="1"/>
  <c r="AG1150" i="1"/>
  <c r="AG1180" i="1"/>
  <c r="AG1176" i="1"/>
  <c r="AG1195" i="1"/>
  <c r="AG1191" i="1"/>
  <c r="AG1181" i="1"/>
  <c r="AG1196" i="1"/>
  <c r="AG1157" i="1"/>
  <c r="AG1153" i="1"/>
  <c r="AG1170" i="1"/>
  <c r="AG1166" i="1"/>
  <c r="AG1179" i="1"/>
  <c r="AG1175" i="1"/>
  <c r="AG1194" i="1"/>
  <c r="AG1190" i="1"/>
  <c r="AG1169" i="1"/>
  <c r="AG1165" i="1"/>
  <c r="AG1174" i="1"/>
  <c r="AG1178" i="1"/>
  <c r="AG1193" i="1"/>
  <c r="I1181" i="3"/>
  <c r="I1176" i="3"/>
  <c r="I1166" i="3"/>
  <c r="I1152" i="3"/>
  <c r="V1144" i="1"/>
  <c r="AG1144" i="1" s="1"/>
  <c r="V1145" i="1"/>
  <c r="AG1145" i="1" s="1"/>
  <c r="V1146" i="1"/>
  <c r="AG1146" i="1" s="1"/>
  <c r="V1143" i="1"/>
  <c r="AG1143" i="1" s="1"/>
  <c r="I1191" i="3" l="1"/>
  <c r="AG1197" i="1"/>
  <c r="J1141" i="3"/>
  <c r="I1140" i="3"/>
  <c r="I1139" i="3"/>
  <c r="I1138" i="3"/>
  <c r="I1137" i="3"/>
  <c r="I144" i="4"/>
  <c r="J1135" i="3"/>
  <c r="I1134" i="3"/>
  <c r="I1133" i="3"/>
  <c r="I1132" i="3"/>
  <c r="Q1139" i="1"/>
  <c r="AG1139" i="1" s="1"/>
  <c r="Q1140" i="1"/>
  <c r="AG1140" i="1" s="1"/>
  <c r="Q1138" i="1"/>
  <c r="AG1138" i="1" s="1"/>
  <c r="I143" i="4"/>
  <c r="I1129" i="3"/>
  <c r="I1128" i="3"/>
  <c r="I1127" i="3"/>
  <c r="I1126" i="3"/>
  <c r="I1125" i="3"/>
  <c r="I1124" i="3"/>
  <c r="I1123" i="3"/>
  <c r="I1122" i="3"/>
  <c r="I1121" i="3"/>
  <c r="I1120" i="3"/>
  <c r="I1119" i="3"/>
  <c r="I1118" i="3"/>
  <c r="AF1125" i="1"/>
  <c r="AF1126" i="1"/>
  <c r="AF1127" i="1"/>
  <c r="AF1128" i="1"/>
  <c r="AF1129" i="1"/>
  <c r="AF1130" i="1"/>
  <c r="AF1131" i="1"/>
  <c r="AF1132" i="1"/>
  <c r="AF1133" i="1"/>
  <c r="AF1134" i="1"/>
  <c r="AF1135" i="1"/>
  <c r="AF1124" i="1"/>
  <c r="V1125" i="1"/>
  <c r="V1126" i="1"/>
  <c r="V1127" i="1"/>
  <c r="V1128" i="1"/>
  <c r="V1129" i="1"/>
  <c r="V1130" i="1"/>
  <c r="V1131" i="1"/>
  <c r="V1132" i="1"/>
  <c r="V1133" i="1"/>
  <c r="V1134" i="1"/>
  <c r="V1135" i="1"/>
  <c r="V1124" i="1"/>
  <c r="Q1125" i="1"/>
  <c r="Q1126" i="1"/>
  <c r="Q1127" i="1"/>
  <c r="Q1128" i="1"/>
  <c r="Q1129" i="1"/>
  <c r="Q1130" i="1"/>
  <c r="Q1131" i="1"/>
  <c r="Q1132" i="1"/>
  <c r="Q1133" i="1"/>
  <c r="Q1134" i="1"/>
  <c r="Q1135" i="1"/>
  <c r="Q1124" i="1"/>
  <c r="I142" i="4"/>
  <c r="I1115" i="3"/>
  <c r="V1121" i="1"/>
  <c r="Q1121" i="1"/>
  <c r="I154" i="4"/>
  <c r="J1113" i="3"/>
  <c r="I1110" i="3"/>
  <c r="I1108" i="3"/>
  <c r="I1107" i="3"/>
  <c r="AF1114" i="1"/>
  <c r="AF1115" i="1"/>
  <c r="AF1116" i="1"/>
  <c r="AF1117" i="1"/>
  <c r="AF1118" i="1"/>
  <c r="AF1113" i="1"/>
  <c r="AA1114" i="1"/>
  <c r="AA1115" i="1"/>
  <c r="AA1116" i="1"/>
  <c r="AA1117" i="1"/>
  <c r="AA1118" i="1"/>
  <c r="AA1113" i="1"/>
  <c r="V1114" i="1"/>
  <c r="V1115" i="1"/>
  <c r="V1116" i="1"/>
  <c r="V1117" i="1"/>
  <c r="V1118" i="1"/>
  <c r="V1113" i="1"/>
  <c r="Q1114" i="1"/>
  <c r="Q1115" i="1"/>
  <c r="Q1116" i="1"/>
  <c r="Q1117" i="1"/>
  <c r="Q1118" i="1"/>
  <c r="Q1113" i="1"/>
  <c r="I153" i="4"/>
  <c r="I1104" i="3"/>
  <c r="I1103" i="3"/>
  <c r="I1102" i="3"/>
  <c r="I1101" i="3"/>
  <c r="I1100" i="3"/>
  <c r="I1099" i="3"/>
  <c r="I1098" i="3"/>
  <c r="AF1105" i="1"/>
  <c r="AG1105" i="1" s="1"/>
  <c r="AF1106" i="1"/>
  <c r="AG1106" i="1" s="1"/>
  <c r="AF1107" i="1"/>
  <c r="AF1108" i="1"/>
  <c r="AF1109" i="1"/>
  <c r="AG1109" i="1" s="1"/>
  <c r="AF1110" i="1"/>
  <c r="AG1110" i="1" s="1"/>
  <c r="AF1104" i="1"/>
  <c r="V1105" i="1"/>
  <c r="V1106" i="1"/>
  <c r="V1107" i="1"/>
  <c r="V1108" i="1"/>
  <c r="V1109" i="1"/>
  <c r="V1110" i="1"/>
  <c r="V1104" i="1"/>
  <c r="Q1105" i="1"/>
  <c r="Q1106" i="1"/>
  <c r="Q1107" i="1"/>
  <c r="Q1108" i="1"/>
  <c r="Q1109" i="1"/>
  <c r="Q1110" i="1"/>
  <c r="Q1104" i="1"/>
  <c r="I152" i="4"/>
  <c r="J1096" i="3"/>
  <c r="I1095" i="3"/>
  <c r="I1094" i="3"/>
  <c r="AF1101" i="1"/>
  <c r="AF1100" i="1"/>
  <c r="V1101" i="1"/>
  <c r="V1100" i="1"/>
  <c r="Q1101" i="1"/>
  <c r="Q1100" i="1"/>
  <c r="AG1100" i="1" s="1"/>
  <c r="I141" i="4"/>
  <c r="I1088" i="3"/>
  <c r="I1089" i="3"/>
  <c r="I1090" i="3"/>
  <c r="I1091" i="3"/>
  <c r="I1087" i="3"/>
  <c r="J1092" i="3"/>
  <c r="AF1094" i="1"/>
  <c r="AF1095" i="1"/>
  <c r="AF1096" i="1"/>
  <c r="AF1097" i="1"/>
  <c r="AF1093" i="1"/>
  <c r="V1094" i="1"/>
  <c r="V1095" i="1"/>
  <c r="V1096" i="1"/>
  <c r="V1097" i="1"/>
  <c r="V1093" i="1"/>
  <c r="Q1094" i="1"/>
  <c r="Q1095" i="1"/>
  <c r="Q1096" i="1"/>
  <c r="Q1097" i="1"/>
  <c r="Q1093" i="1"/>
  <c r="I140" i="4"/>
  <c r="J1085" i="3"/>
  <c r="I1079" i="3"/>
  <c r="I1078" i="3"/>
  <c r="I1077" i="3"/>
  <c r="I1076" i="3"/>
  <c r="I1075" i="3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77" i="1"/>
  <c r="Q1078" i="1"/>
  <c r="AG1078" i="1" s="1"/>
  <c r="Q1079" i="1"/>
  <c r="Q1080" i="1"/>
  <c r="Q1081" i="1"/>
  <c r="Q1082" i="1"/>
  <c r="AG1082" i="1" s="1"/>
  <c r="Q1083" i="1"/>
  <c r="Q1084" i="1"/>
  <c r="Q1085" i="1"/>
  <c r="Q1086" i="1"/>
  <c r="AG1086" i="1" s="1"/>
  <c r="Q1087" i="1"/>
  <c r="Q1088" i="1"/>
  <c r="Q1089" i="1"/>
  <c r="Q1090" i="1"/>
  <c r="AG1090" i="1" s="1"/>
  <c r="Q1077" i="1"/>
  <c r="I139" i="4"/>
  <c r="I1068" i="3"/>
  <c r="I1067" i="3"/>
  <c r="I1066" i="3"/>
  <c r="AF1073" i="1"/>
  <c r="AF1074" i="1"/>
  <c r="AF1072" i="1"/>
  <c r="AG1072" i="1" s="1"/>
  <c r="V1073" i="1"/>
  <c r="V1074" i="1"/>
  <c r="V1072" i="1"/>
  <c r="Q1073" i="1"/>
  <c r="Q1074" i="1"/>
  <c r="Q1072" i="1"/>
  <c r="I138" i="4"/>
  <c r="J1064" i="3"/>
  <c r="I1063" i="3"/>
  <c r="I1062" i="3"/>
  <c r="I1061" i="3"/>
  <c r="AG1069" i="1"/>
  <c r="V1068" i="1"/>
  <c r="AG1068" i="1" s="1"/>
  <c r="V1069" i="1"/>
  <c r="V1067" i="1"/>
  <c r="AG1067" i="1" s="1"/>
  <c r="I158" i="4"/>
  <c r="J1059" i="3"/>
  <c r="I1058" i="3"/>
  <c r="I1057" i="3"/>
  <c r="I1056" i="3"/>
  <c r="V1061" i="1"/>
  <c r="V1062" i="1"/>
  <c r="V1060" i="1"/>
  <c r="Q1061" i="1"/>
  <c r="Q1062" i="1"/>
  <c r="Q1060" i="1"/>
  <c r="I1096" i="3" l="1"/>
  <c r="I1072" i="3"/>
  <c r="I1074" i="3"/>
  <c r="I1112" i="3"/>
  <c r="J1105" i="3"/>
  <c r="I1080" i="3"/>
  <c r="I1082" i="3"/>
  <c r="I1109" i="3"/>
  <c r="I1111" i="3"/>
  <c r="I1081" i="3"/>
  <c r="I1083" i="3"/>
  <c r="I1071" i="3"/>
  <c r="I1073" i="3"/>
  <c r="I1084" i="3"/>
  <c r="AG1074" i="1"/>
  <c r="AG1062" i="1"/>
  <c r="AG1129" i="1"/>
  <c r="AG1060" i="1"/>
  <c r="AG1097" i="1"/>
  <c r="AG1101" i="1"/>
  <c r="AG1117" i="1"/>
  <c r="AG1113" i="1"/>
  <c r="AG1115" i="1"/>
  <c r="AG1121" i="1"/>
  <c r="AG1124" i="1"/>
  <c r="AG1132" i="1"/>
  <c r="AG1128" i="1"/>
  <c r="AG1116" i="1"/>
  <c r="AG1125" i="1"/>
  <c r="AG1061" i="1"/>
  <c r="AG1073" i="1"/>
  <c r="AG1088" i="1"/>
  <c r="AG1084" i="1"/>
  <c r="AG1080" i="1"/>
  <c r="AG1095" i="1"/>
  <c r="AG1096" i="1"/>
  <c r="AG1108" i="1"/>
  <c r="AG1118" i="1"/>
  <c r="AG1114" i="1"/>
  <c r="AG1135" i="1"/>
  <c r="AG1131" i="1"/>
  <c r="AG1127" i="1"/>
  <c r="AG1133" i="1"/>
  <c r="AG1089" i="1"/>
  <c r="AG1085" i="1"/>
  <c r="AG1081" i="1"/>
  <c r="AG1077" i="1"/>
  <c r="AG1087" i="1"/>
  <c r="AG1083" i="1"/>
  <c r="AG1079" i="1"/>
  <c r="AG1093" i="1"/>
  <c r="AG1094" i="1"/>
  <c r="AG1104" i="1"/>
  <c r="AG1107" i="1"/>
  <c r="AG1134" i="1"/>
  <c r="AG1130" i="1"/>
  <c r="AG1126" i="1"/>
  <c r="I1141" i="3"/>
  <c r="I1135" i="3"/>
  <c r="I1130" i="3"/>
  <c r="I1105" i="3"/>
  <c r="I1092" i="3"/>
  <c r="I1069" i="3"/>
  <c r="I1064" i="3"/>
  <c r="I1059" i="3"/>
  <c r="I157" i="4"/>
  <c r="F1054" i="3"/>
  <c r="I1054" i="3" s="1"/>
  <c r="J1054" i="3"/>
  <c r="I1053" i="3"/>
  <c r="I1052" i="3"/>
  <c r="I1051" i="3"/>
  <c r="I1050" i="3"/>
  <c r="V1055" i="1"/>
  <c r="AG1055" i="1" s="1"/>
  <c r="V1056" i="1"/>
  <c r="AG1056" i="1" s="1"/>
  <c r="V1057" i="1"/>
  <c r="AG1057" i="1" s="1"/>
  <c r="V1054" i="1"/>
  <c r="AG1054" i="1" s="1"/>
  <c r="I156" i="4"/>
  <c r="F1048" i="3"/>
  <c r="E1048" i="3"/>
  <c r="I1047" i="3"/>
  <c r="I1046" i="3"/>
  <c r="I1045" i="3"/>
  <c r="V1050" i="1"/>
  <c r="V1051" i="1"/>
  <c r="V1049" i="1"/>
  <c r="Q1050" i="1"/>
  <c r="Q1051" i="1"/>
  <c r="Q1049" i="1"/>
  <c r="I155" i="4"/>
  <c r="E1043" i="3"/>
  <c r="J1043" i="3"/>
  <c r="I1042" i="3"/>
  <c r="I1041" i="3"/>
  <c r="I1040" i="3"/>
  <c r="I1039" i="3"/>
  <c r="I1038" i="3"/>
  <c r="Q1043" i="1"/>
  <c r="AG1043" i="1" s="1"/>
  <c r="Q1044" i="1"/>
  <c r="AG1044" i="1" s="1"/>
  <c r="Q1045" i="1"/>
  <c r="AG1045" i="1" s="1"/>
  <c r="Q1046" i="1"/>
  <c r="AG1046" i="1" s="1"/>
  <c r="Q1042" i="1"/>
  <c r="AG1042" i="1" s="1"/>
  <c r="I137" i="4"/>
  <c r="F1036" i="3"/>
  <c r="E1036" i="3"/>
  <c r="J1036" i="3"/>
  <c r="I1035" i="3"/>
  <c r="I1034" i="3"/>
  <c r="I1033" i="3"/>
  <c r="I1032" i="3"/>
  <c r="I1031" i="3"/>
  <c r="I1030" i="3"/>
  <c r="V1035" i="1"/>
  <c r="AG1035" i="1" s="1"/>
  <c r="V1036" i="1"/>
  <c r="V1037" i="1"/>
  <c r="V1038" i="1"/>
  <c r="V1039" i="1"/>
  <c r="V1034" i="1"/>
  <c r="Q1035" i="1"/>
  <c r="Q1036" i="1"/>
  <c r="Q1037" i="1"/>
  <c r="Q1038" i="1"/>
  <c r="Q1039" i="1"/>
  <c r="Q1034" i="1"/>
  <c r="I136" i="4"/>
  <c r="F1028" i="3"/>
  <c r="E1028" i="3"/>
  <c r="J1028" i="3"/>
  <c r="I1027" i="3"/>
  <c r="I1026" i="3"/>
  <c r="I1025" i="3"/>
  <c r="V1030" i="1"/>
  <c r="V1031" i="1"/>
  <c r="V1029" i="1"/>
  <c r="Q1030" i="1"/>
  <c r="Q1031" i="1"/>
  <c r="Q1029" i="1"/>
  <c r="I135" i="4"/>
  <c r="F1023" i="3"/>
  <c r="J1023" i="3"/>
  <c r="I1022" i="3"/>
  <c r="I1021" i="3"/>
  <c r="I1020" i="3"/>
  <c r="I1019" i="3"/>
  <c r="I1018" i="3"/>
  <c r="V1023" i="1"/>
  <c r="AG1023" i="1" s="1"/>
  <c r="V1024" i="1"/>
  <c r="AG1024" i="1" s="1"/>
  <c r="V1025" i="1"/>
  <c r="AG1025" i="1" s="1"/>
  <c r="V1026" i="1"/>
  <c r="AG1026" i="1" s="1"/>
  <c r="V1022" i="1"/>
  <c r="AG1022" i="1" s="1"/>
  <c r="I131" i="4"/>
  <c r="I1013" i="3"/>
  <c r="I1014" i="3"/>
  <c r="I1015" i="3"/>
  <c r="I1012" i="3"/>
  <c r="F1016" i="3"/>
  <c r="E1016" i="3"/>
  <c r="AA1019" i="1"/>
  <c r="AA1018" i="1"/>
  <c r="V1017" i="1"/>
  <c r="V1018" i="1"/>
  <c r="V1019" i="1"/>
  <c r="V1016" i="1"/>
  <c r="Q1017" i="1"/>
  <c r="Q1018" i="1"/>
  <c r="Q1019" i="1"/>
  <c r="Q1016" i="1"/>
  <c r="I130" i="4"/>
  <c r="I1010" i="3"/>
  <c r="I1009" i="3"/>
  <c r="V1013" i="1"/>
  <c r="AG1013" i="1" s="1"/>
  <c r="I129" i="4"/>
  <c r="H1007" i="3"/>
  <c r="G1007" i="3"/>
  <c r="F1007" i="3"/>
  <c r="E1007" i="3"/>
  <c r="I1006" i="3"/>
  <c r="I1005" i="3"/>
  <c r="I1004" i="3"/>
  <c r="AF1009" i="1"/>
  <c r="AF1010" i="1"/>
  <c r="AF1008" i="1"/>
  <c r="AA1009" i="1"/>
  <c r="AA1010" i="1"/>
  <c r="AA1008" i="1"/>
  <c r="V1009" i="1"/>
  <c r="V1010" i="1"/>
  <c r="V1008" i="1"/>
  <c r="Q1009" i="1"/>
  <c r="Q1010" i="1"/>
  <c r="Q1008" i="1"/>
  <c r="I128" i="4"/>
  <c r="F1002" i="3"/>
  <c r="E1002" i="3"/>
  <c r="J1002" i="3"/>
  <c r="I1001" i="3"/>
  <c r="I1000" i="3"/>
  <c r="I999" i="3"/>
  <c r="V1004" i="1"/>
  <c r="AG1004" i="1" s="1"/>
  <c r="V1005" i="1"/>
  <c r="V1003" i="1"/>
  <c r="AG1003" i="1" s="1"/>
  <c r="Q1004" i="1"/>
  <c r="Q1005" i="1"/>
  <c r="Q1003" i="1"/>
  <c r="I127" i="4"/>
  <c r="F997" i="3"/>
  <c r="E997" i="3"/>
  <c r="J997" i="3"/>
  <c r="I996" i="3"/>
  <c r="I995" i="3"/>
  <c r="I994" i="3"/>
  <c r="I992" i="3"/>
  <c r="I991" i="3"/>
  <c r="V996" i="1"/>
  <c r="V997" i="1"/>
  <c r="V998" i="1"/>
  <c r="V999" i="1"/>
  <c r="V1000" i="1"/>
  <c r="V995" i="1"/>
  <c r="AG995" i="1" s="1"/>
  <c r="Q996" i="1"/>
  <c r="Q997" i="1"/>
  <c r="Q998" i="1"/>
  <c r="Q999" i="1"/>
  <c r="AG999" i="1" s="1"/>
  <c r="Q1000" i="1"/>
  <c r="Q995" i="1"/>
  <c r="I126" i="4"/>
  <c r="F989" i="3"/>
  <c r="E989" i="3"/>
  <c r="I988" i="3"/>
  <c r="I987" i="3"/>
  <c r="I986" i="3"/>
  <c r="I985" i="3"/>
  <c r="I984" i="3"/>
  <c r="I983" i="3"/>
  <c r="I982" i="3"/>
  <c r="Q987" i="1"/>
  <c r="Q988" i="1"/>
  <c r="Q989" i="1"/>
  <c r="Q990" i="1"/>
  <c r="Q991" i="1"/>
  <c r="Q992" i="1"/>
  <c r="I1113" i="3" l="1"/>
  <c r="I1116" i="3"/>
  <c r="I1085" i="3"/>
  <c r="I1016" i="3"/>
  <c r="J989" i="3"/>
  <c r="I1028" i="3"/>
  <c r="I1002" i="3"/>
  <c r="AG1000" i="1"/>
  <c r="AG996" i="1"/>
  <c r="AG1019" i="1"/>
  <c r="AG1051" i="1"/>
  <c r="AG1009" i="1"/>
  <c r="AG1039" i="1"/>
  <c r="AG998" i="1"/>
  <c r="AG1031" i="1"/>
  <c r="AG1034" i="1"/>
  <c r="AG1036" i="1"/>
  <c r="AG1005" i="1"/>
  <c r="AG1030" i="1"/>
  <c r="AG1049" i="1"/>
  <c r="AG1008" i="1"/>
  <c r="AG1017" i="1"/>
  <c r="AG1038" i="1"/>
  <c r="AG997" i="1"/>
  <c r="AG1010" i="1"/>
  <c r="AG1016" i="1"/>
  <c r="AG1018" i="1"/>
  <c r="AG1029" i="1"/>
  <c r="AG1037" i="1"/>
  <c r="AG1050" i="1"/>
  <c r="I1048" i="3"/>
  <c r="I1043" i="3"/>
  <c r="I1036" i="3"/>
  <c r="I1023" i="3"/>
  <c r="I1007" i="3"/>
  <c r="I993" i="3"/>
  <c r="I997" i="3"/>
  <c r="I989" i="3"/>
  <c r="AF986" i="1" l="1"/>
  <c r="AA987" i="1"/>
  <c r="AA988" i="1"/>
  <c r="AA989" i="1"/>
  <c r="AA990" i="1"/>
  <c r="AA991" i="1"/>
  <c r="AA992" i="1"/>
  <c r="AA986" i="1"/>
  <c r="V987" i="1"/>
  <c r="V988" i="1"/>
  <c r="V989" i="1"/>
  <c r="V990" i="1"/>
  <c r="V991" i="1"/>
  <c r="V992" i="1"/>
  <c r="V986" i="1"/>
  <c r="Q986" i="1"/>
  <c r="I125" i="4"/>
  <c r="F980" i="3"/>
  <c r="I980" i="3" s="1"/>
  <c r="I976" i="3"/>
  <c r="I977" i="3"/>
  <c r="I978" i="3"/>
  <c r="I979" i="3"/>
  <c r="J980" i="3"/>
  <c r="I975" i="3"/>
  <c r="V980" i="1"/>
  <c r="AG980" i="1" s="1"/>
  <c r="V981" i="1"/>
  <c r="AG981" i="1" s="1"/>
  <c r="V982" i="1"/>
  <c r="AG982" i="1" s="1"/>
  <c r="V983" i="1"/>
  <c r="AG983" i="1" s="1"/>
  <c r="V979" i="1"/>
  <c r="AG979" i="1" s="1"/>
  <c r="I124" i="4"/>
  <c r="F973" i="3"/>
  <c r="J973" i="3"/>
  <c r="I972" i="3"/>
  <c r="I971" i="3"/>
  <c r="I970" i="3"/>
  <c r="I969" i="3"/>
  <c r="V976" i="1"/>
  <c r="AG976" i="1" s="1"/>
  <c r="V975" i="1"/>
  <c r="AG975" i="1" s="1"/>
  <c r="V974" i="1"/>
  <c r="AG974" i="1" s="1"/>
  <c r="V973" i="1"/>
  <c r="AG973" i="1" s="1"/>
  <c r="I123" i="4"/>
  <c r="F967" i="3"/>
  <c r="J967" i="3"/>
  <c r="I967" i="3"/>
  <c r="I966" i="3"/>
  <c r="I965" i="3"/>
  <c r="I964" i="3"/>
  <c r="I963" i="3"/>
  <c r="I962" i="3"/>
  <c r="V967" i="1"/>
  <c r="AG967" i="1" s="1"/>
  <c r="V968" i="1"/>
  <c r="AG968" i="1" s="1"/>
  <c r="V969" i="1"/>
  <c r="AG969" i="1" s="1"/>
  <c r="V970" i="1"/>
  <c r="AG970" i="1" s="1"/>
  <c r="V966" i="1"/>
  <c r="AG966" i="1" s="1"/>
  <c r="I122" i="4"/>
  <c r="F960" i="3"/>
  <c r="I960" i="3" s="1"/>
  <c r="E960" i="3"/>
  <c r="J960" i="3"/>
  <c r="I959" i="3"/>
  <c r="I958" i="3"/>
  <c r="I957" i="3"/>
  <c r="I956" i="3"/>
  <c r="I955" i="3"/>
  <c r="I954" i="3"/>
  <c r="I953" i="3"/>
  <c r="I952" i="3"/>
  <c r="I951" i="3"/>
  <c r="V956" i="1"/>
  <c r="V957" i="1"/>
  <c r="V958" i="1"/>
  <c r="V959" i="1"/>
  <c r="V960" i="1"/>
  <c r="V961" i="1"/>
  <c r="V962" i="1"/>
  <c r="V963" i="1"/>
  <c r="V955" i="1"/>
  <c r="Q956" i="1"/>
  <c r="AG956" i="1" s="1"/>
  <c r="Q957" i="1"/>
  <c r="Q958" i="1"/>
  <c r="Q959" i="1"/>
  <c r="Q960" i="1"/>
  <c r="AG960" i="1" s="1"/>
  <c r="Q961" i="1"/>
  <c r="Q962" i="1"/>
  <c r="Q963" i="1"/>
  <c r="Q955" i="1"/>
  <c r="AG955" i="1" s="1"/>
  <c r="I121" i="4"/>
  <c r="F949" i="3"/>
  <c r="E949" i="3"/>
  <c r="J949" i="3"/>
  <c r="I948" i="3"/>
  <c r="I947" i="3"/>
  <c r="I946" i="3"/>
  <c r="I945" i="3"/>
  <c r="V950" i="1"/>
  <c r="V951" i="1"/>
  <c r="V952" i="1"/>
  <c r="AG952" i="1" s="1"/>
  <c r="V949" i="1"/>
  <c r="Q950" i="1"/>
  <c r="Q951" i="1"/>
  <c r="Q952" i="1"/>
  <c r="Q949" i="1"/>
  <c r="I120" i="4"/>
  <c r="E943" i="3"/>
  <c r="J943" i="3"/>
  <c r="I942" i="3"/>
  <c r="I941" i="3"/>
  <c r="I940" i="3"/>
  <c r="I939" i="3"/>
  <c r="I938" i="3"/>
  <c r="I937" i="3"/>
  <c r="Q942" i="1"/>
  <c r="AG942" i="1" s="1"/>
  <c r="Q943" i="1"/>
  <c r="AG943" i="1" s="1"/>
  <c r="Q944" i="1"/>
  <c r="AG944" i="1" s="1"/>
  <c r="Q945" i="1"/>
  <c r="AG945" i="1" s="1"/>
  <c r="Q946" i="1"/>
  <c r="AG946" i="1" s="1"/>
  <c r="Q941" i="1"/>
  <c r="AG941" i="1" s="1"/>
  <c r="I119" i="4"/>
  <c r="F935" i="3"/>
  <c r="E935" i="3"/>
  <c r="J935" i="3"/>
  <c r="I934" i="3"/>
  <c r="I933" i="3"/>
  <c r="I932" i="3"/>
  <c r="V937" i="1"/>
  <c r="V938" i="1"/>
  <c r="AG938" i="1" s="1"/>
  <c r="V936" i="1"/>
  <c r="Q937" i="1"/>
  <c r="Q938" i="1"/>
  <c r="Q936" i="1"/>
  <c r="I118" i="4"/>
  <c r="I922" i="3"/>
  <c r="F930" i="3"/>
  <c r="E930" i="3"/>
  <c r="I929" i="3"/>
  <c r="I928" i="3"/>
  <c r="I927" i="3"/>
  <c r="I926" i="3"/>
  <c r="I925" i="3"/>
  <c r="I924" i="3"/>
  <c r="I923" i="3"/>
  <c r="J930" i="3"/>
  <c r="V927" i="1"/>
  <c r="V928" i="1"/>
  <c r="V929" i="1"/>
  <c r="V930" i="1"/>
  <c r="V931" i="1"/>
  <c r="V932" i="1"/>
  <c r="V933" i="1"/>
  <c r="V926" i="1"/>
  <c r="Q927" i="1"/>
  <c r="Q928" i="1"/>
  <c r="Q929" i="1"/>
  <c r="Q930" i="1"/>
  <c r="Q931" i="1"/>
  <c r="Q932" i="1"/>
  <c r="Q933" i="1"/>
  <c r="Q926" i="1"/>
  <c r="I134" i="4"/>
  <c r="F920" i="3"/>
  <c r="J920" i="3"/>
  <c r="I919" i="3"/>
  <c r="I918" i="3"/>
  <c r="I917" i="3"/>
  <c r="V920" i="1"/>
  <c r="AG920" i="1" s="1"/>
  <c r="V921" i="1"/>
  <c r="AG921" i="1" s="1"/>
  <c r="V919" i="1"/>
  <c r="AG919" i="1" s="1"/>
  <c r="I133" i="4"/>
  <c r="E915" i="3"/>
  <c r="I915" i="3" s="1"/>
  <c r="J915" i="3"/>
  <c r="I914" i="3"/>
  <c r="I913" i="3"/>
  <c r="I912" i="3"/>
  <c r="I911" i="3"/>
  <c r="I910" i="3"/>
  <c r="Q913" i="1"/>
  <c r="AG913" i="1" s="1"/>
  <c r="Q914" i="1"/>
  <c r="AG914" i="1" s="1"/>
  <c r="Q915" i="1"/>
  <c r="AG915" i="1" s="1"/>
  <c r="Q916" i="1"/>
  <c r="AG916" i="1" s="1"/>
  <c r="Q912" i="1"/>
  <c r="AG912" i="1" s="1"/>
  <c r="I132" i="4"/>
  <c r="I908" i="3"/>
  <c r="I907" i="3"/>
  <c r="Q910" i="1"/>
  <c r="AG910" i="1" s="1"/>
  <c r="Q909" i="1"/>
  <c r="AG909" i="1" s="1"/>
  <c r="I905" i="3"/>
  <c r="I904" i="3"/>
  <c r="V907" i="1"/>
  <c r="AG907" i="1" s="1"/>
  <c r="V906" i="1"/>
  <c r="AG906" i="1" s="1"/>
  <c r="F902" i="3"/>
  <c r="E902" i="3"/>
  <c r="I901" i="3"/>
  <c r="I900" i="3"/>
  <c r="I899" i="3"/>
  <c r="I898" i="3"/>
  <c r="I897" i="3"/>
  <c r="I896" i="3"/>
  <c r="I895" i="3"/>
  <c r="AF900" i="1"/>
  <c r="AF901" i="1"/>
  <c r="AF899" i="1"/>
  <c r="V896" i="1"/>
  <c r="V897" i="1"/>
  <c r="AG897" i="1" s="1"/>
  <c r="V898" i="1"/>
  <c r="AG898" i="1" s="1"/>
  <c r="V899" i="1"/>
  <c r="V900" i="1"/>
  <c r="V901" i="1"/>
  <c r="V895" i="1"/>
  <c r="Q896" i="1"/>
  <c r="Q897" i="1"/>
  <c r="Q898" i="1"/>
  <c r="Q899" i="1"/>
  <c r="Q900" i="1"/>
  <c r="Q901" i="1"/>
  <c r="Q895" i="1"/>
  <c r="F893" i="3"/>
  <c r="J893" i="3"/>
  <c r="I892" i="3"/>
  <c r="I891" i="3"/>
  <c r="I890" i="3"/>
  <c r="I889" i="3"/>
  <c r="I888" i="3"/>
  <c r="I887" i="3"/>
  <c r="AG889" i="1"/>
  <c r="V888" i="1"/>
  <c r="AG888" i="1" s="1"/>
  <c r="V889" i="1"/>
  <c r="V890" i="1"/>
  <c r="AG890" i="1" s="1"/>
  <c r="V891" i="1"/>
  <c r="AG891" i="1" s="1"/>
  <c r="V892" i="1"/>
  <c r="AG892" i="1" s="1"/>
  <c r="V887" i="1"/>
  <c r="AG887" i="1" s="1"/>
  <c r="E885" i="3"/>
  <c r="J885" i="3"/>
  <c r="I884" i="3"/>
  <c r="I883" i="3"/>
  <c r="I882" i="3"/>
  <c r="I881" i="3"/>
  <c r="I880" i="3"/>
  <c r="I879" i="3"/>
  <c r="I878" i="3"/>
  <c r="I877" i="3"/>
  <c r="I876" i="3"/>
  <c r="Q877" i="1"/>
  <c r="AG877" i="1" s="1"/>
  <c r="Q878" i="1"/>
  <c r="AG878" i="1" s="1"/>
  <c r="Q879" i="1"/>
  <c r="AG879" i="1" s="1"/>
  <c r="Q880" i="1"/>
  <c r="AG880" i="1" s="1"/>
  <c r="Q881" i="1"/>
  <c r="AG881" i="1" s="1"/>
  <c r="Q882" i="1"/>
  <c r="AG882" i="1" s="1"/>
  <c r="Q883" i="1"/>
  <c r="AG883" i="1" s="1"/>
  <c r="Q884" i="1"/>
  <c r="AG884" i="1" s="1"/>
  <c r="Q876" i="1"/>
  <c r="AG876" i="1" s="1"/>
  <c r="F874" i="3"/>
  <c r="E874" i="3"/>
  <c r="J874" i="3"/>
  <c r="I873" i="3"/>
  <c r="I872" i="3"/>
  <c r="I871" i="3"/>
  <c r="I870" i="3"/>
  <c r="I869" i="3"/>
  <c r="AG870" i="1"/>
  <c r="V870" i="1"/>
  <c r="V871" i="1"/>
  <c r="V872" i="1"/>
  <c r="V873" i="1"/>
  <c r="V869" i="1"/>
  <c r="Q870" i="1"/>
  <c r="Q871" i="1"/>
  <c r="Q872" i="1"/>
  <c r="Q873" i="1"/>
  <c r="Q869" i="1"/>
  <c r="I112" i="4"/>
  <c r="I113" i="4"/>
  <c r="I114" i="4"/>
  <c r="I115" i="4"/>
  <c r="I116" i="4"/>
  <c r="I117" i="4"/>
  <c r="H867" i="3"/>
  <c r="F867" i="3"/>
  <c r="E867" i="3"/>
  <c r="J867" i="3"/>
  <c r="I866" i="3"/>
  <c r="I865" i="3"/>
  <c r="I864" i="3"/>
  <c r="AF865" i="1"/>
  <c r="AG865" i="1" s="1"/>
  <c r="AF866" i="1"/>
  <c r="AF864" i="1"/>
  <c r="V865" i="1"/>
  <c r="V866" i="1"/>
  <c r="V864" i="1"/>
  <c r="Q865" i="1"/>
  <c r="Q866" i="1"/>
  <c r="Q864" i="1"/>
  <c r="F862" i="3"/>
  <c r="E862" i="3"/>
  <c r="J862" i="3"/>
  <c r="I861" i="3"/>
  <c r="I860" i="3"/>
  <c r="I859" i="3"/>
  <c r="V860" i="1"/>
  <c r="V861" i="1"/>
  <c r="AG861" i="1" s="1"/>
  <c r="V859" i="1"/>
  <c r="Q860" i="1"/>
  <c r="Q861" i="1"/>
  <c r="Q859" i="1"/>
  <c r="E857" i="3"/>
  <c r="J857" i="3"/>
  <c r="I856" i="3"/>
  <c r="I855" i="3"/>
  <c r="I854" i="3"/>
  <c r="V855" i="1"/>
  <c r="AG855" i="1" s="1"/>
  <c r="V856" i="1"/>
  <c r="V854" i="1"/>
  <c r="AG854" i="1" s="1"/>
  <c r="Q855" i="1"/>
  <c r="Q856" i="1"/>
  <c r="Q854" i="1"/>
  <c r="E852" i="3"/>
  <c r="J852" i="3"/>
  <c r="I851" i="3"/>
  <c r="I850" i="3"/>
  <c r="I849" i="3"/>
  <c r="I848" i="3"/>
  <c r="I847" i="3"/>
  <c r="I846" i="3"/>
  <c r="I845" i="3"/>
  <c r="V846" i="1"/>
  <c r="V847" i="1"/>
  <c r="V848" i="1"/>
  <c r="V849" i="1"/>
  <c r="AG849" i="1" s="1"/>
  <c r="V850" i="1"/>
  <c r="V851" i="1"/>
  <c r="AG851" i="1" s="1"/>
  <c r="V845" i="1"/>
  <c r="Q846" i="1"/>
  <c r="Q847" i="1"/>
  <c r="Q848" i="1"/>
  <c r="Q849" i="1"/>
  <c r="Q850" i="1"/>
  <c r="Q851" i="1"/>
  <c r="Q845" i="1"/>
  <c r="H843" i="3"/>
  <c r="F843" i="3"/>
  <c r="E843" i="3"/>
  <c r="J843" i="3"/>
  <c r="I842" i="3"/>
  <c r="I841" i="3"/>
  <c r="I840" i="3"/>
  <c r="I839" i="3"/>
  <c r="I838" i="3"/>
  <c r="I837" i="3"/>
  <c r="I836" i="3"/>
  <c r="I835" i="3"/>
  <c r="AF836" i="1"/>
  <c r="AF837" i="1"/>
  <c r="AF838" i="1"/>
  <c r="AF839" i="1"/>
  <c r="AF840" i="1"/>
  <c r="AF841" i="1"/>
  <c r="AF842" i="1"/>
  <c r="AF835" i="1"/>
  <c r="V836" i="1"/>
  <c r="V837" i="1"/>
  <c r="V838" i="1"/>
  <c r="V839" i="1"/>
  <c r="V840" i="1"/>
  <c r="V841" i="1"/>
  <c r="V842" i="1"/>
  <c r="V835" i="1"/>
  <c r="Q836" i="1"/>
  <c r="Q837" i="1"/>
  <c r="Q838" i="1"/>
  <c r="Q839" i="1"/>
  <c r="Q840" i="1"/>
  <c r="Q841" i="1"/>
  <c r="Q842" i="1"/>
  <c r="Q835" i="1"/>
  <c r="I107" i="4"/>
  <c r="I108" i="4"/>
  <c r="I109" i="4"/>
  <c r="I110" i="4"/>
  <c r="I111" i="4"/>
  <c r="F833" i="3"/>
  <c r="E833" i="3"/>
  <c r="J833" i="3"/>
  <c r="I832" i="3"/>
  <c r="I831" i="3"/>
  <c r="I830" i="3"/>
  <c r="I829" i="3"/>
  <c r="I828" i="3"/>
  <c r="I827" i="3"/>
  <c r="I826" i="3"/>
  <c r="I825" i="3"/>
  <c r="I824" i="3"/>
  <c r="I823" i="3"/>
  <c r="V824" i="1"/>
  <c r="V825" i="1"/>
  <c r="V826" i="1"/>
  <c r="AG826" i="1" s="1"/>
  <c r="V827" i="1"/>
  <c r="V828" i="1"/>
  <c r="V829" i="1"/>
  <c r="V830" i="1"/>
  <c r="AG830" i="1" s="1"/>
  <c r="V831" i="1"/>
  <c r="AG831" i="1" s="1"/>
  <c r="V832" i="1"/>
  <c r="V823" i="1"/>
  <c r="AG823" i="1" s="1"/>
  <c r="Q824" i="1"/>
  <c r="Q825" i="1"/>
  <c r="Q826" i="1"/>
  <c r="Q827" i="1"/>
  <c r="AG827" i="1" s="1"/>
  <c r="Q828" i="1"/>
  <c r="Q829" i="1"/>
  <c r="Q830" i="1"/>
  <c r="Q831" i="1"/>
  <c r="Q832" i="1"/>
  <c r="Q823" i="1"/>
  <c r="F821" i="3"/>
  <c r="E821" i="3"/>
  <c r="I820" i="3"/>
  <c r="I819" i="3"/>
  <c r="I818" i="3"/>
  <c r="I817" i="3"/>
  <c r="I816" i="3"/>
  <c r="I815" i="3"/>
  <c r="I814" i="3"/>
  <c r="V815" i="1"/>
  <c r="V816" i="1"/>
  <c r="V817" i="1"/>
  <c r="AG817" i="1" s="1"/>
  <c r="V818" i="1"/>
  <c r="V819" i="1"/>
  <c r="V820" i="1"/>
  <c r="V814" i="1"/>
  <c r="AG814" i="1" s="1"/>
  <c r="Q815" i="1"/>
  <c r="Q816" i="1"/>
  <c r="Q817" i="1"/>
  <c r="Q818" i="1"/>
  <c r="Q819" i="1"/>
  <c r="Q820" i="1"/>
  <c r="Q814" i="1"/>
  <c r="F812" i="3"/>
  <c r="E812" i="3"/>
  <c r="J812" i="3"/>
  <c r="I811" i="3"/>
  <c r="I810" i="3"/>
  <c r="V811" i="1"/>
  <c r="AG811" i="1" s="1"/>
  <c r="V810" i="1"/>
  <c r="Q811" i="1"/>
  <c r="Q810" i="1"/>
  <c r="E808" i="3"/>
  <c r="I807" i="3"/>
  <c r="I806" i="3"/>
  <c r="I805" i="3"/>
  <c r="I804" i="3"/>
  <c r="I803" i="3"/>
  <c r="I802" i="3"/>
  <c r="I801" i="3"/>
  <c r="I800" i="3"/>
  <c r="Q801" i="1"/>
  <c r="AG801" i="1" s="1"/>
  <c r="Q802" i="1"/>
  <c r="AG802" i="1" s="1"/>
  <c r="Q803" i="1"/>
  <c r="AG803" i="1" s="1"/>
  <c r="Q804" i="1"/>
  <c r="AG804" i="1" s="1"/>
  <c r="Q805" i="1"/>
  <c r="AG805" i="1" s="1"/>
  <c r="Q806" i="1"/>
  <c r="AG806" i="1" s="1"/>
  <c r="Q807" i="1"/>
  <c r="AG807" i="1" s="1"/>
  <c r="Q800" i="1"/>
  <c r="AG800" i="1" s="1"/>
  <c r="F798" i="3"/>
  <c r="E798" i="3"/>
  <c r="J798" i="3"/>
  <c r="I797" i="3"/>
  <c r="I796" i="3"/>
  <c r="I795" i="3"/>
  <c r="V796" i="1"/>
  <c r="V797" i="1"/>
  <c r="AG797" i="1" s="1"/>
  <c r="V795" i="1"/>
  <c r="Q796" i="1"/>
  <c r="Q797" i="1"/>
  <c r="Q795" i="1"/>
  <c r="I102" i="4"/>
  <c r="I103" i="4"/>
  <c r="I104" i="4"/>
  <c r="I105" i="4"/>
  <c r="I106" i="4"/>
  <c r="F793" i="3"/>
  <c r="E793" i="3"/>
  <c r="J793" i="3"/>
  <c r="I792" i="3"/>
  <c r="I791" i="3"/>
  <c r="I790" i="3"/>
  <c r="I789" i="3"/>
  <c r="I788" i="3"/>
  <c r="V789" i="1"/>
  <c r="V790" i="1"/>
  <c r="V791" i="1"/>
  <c r="V792" i="1"/>
  <c r="AG792" i="1" s="1"/>
  <c r="V788" i="1"/>
  <c r="Q789" i="1"/>
  <c r="AG789" i="1" s="1"/>
  <c r="Q790" i="1"/>
  <c r="Q791" i="1"/>
  <c r="Q792" i="1"/>
  <c r="Q788" i="1"/>
  <c r="AG788" i="1" s="1"/>
  <c r="I920" i="3" l="1"/>
  <c r="I857" i="3"/>
  <c r="J902" i="3"/>
  <c r="I902" i="3"/>
  <c r="I973" i="3"/>
  <c r="I949" i="3"/>
  <c r="AG837" i="1"/>
  <c r="AG819" i="1"/>
  <c r="AG815" i="1"/>
  <c r="AG847" i="1"/>
  <c r="AG871" i="1"/>
  <c r="AG933" i="1"/>
  <c r="AG929" i="1"/>
  <c r="AG951" i="1"/>
  <c r="AG841" i="1"/>
  <c r="AG899" i="1"/>
  <c r="AG963" i="1"/>
  <c r="AG959" i="1"/>
  <c r="AG928" i="1"/>
  <c r="AG795" i="1"/>
  <c r="AG820" i="1"/>
  <c r="AG816" i="1"/>
  <c r="AG840" i="1"/>
  <c r="AG836" i="1"/>
  <c r="AG850" i="1"/>
  <c r="AG846" i="1"/>
  <c r="AG856" i="1"/>
  <c r="AG860" i="1"/>
  <c r="AG872" i="1"/>
  <c r="AG895" i="1"/>
  <c r="AG931" i="1"/>
  <c r="AG927" i="1"/>
  <c r="AG937" i="1"/>
  <c r="AG950" i="1"/>
  <c r="AG832" i="1"/>
  <c r="AG828" i="1"/>
  <c r="AG824" i="1"/>
  <c r="AG839" i="1"/>
  <c r="AG835" i="1"/>
  <c r="AG864" i="1"/>
  <c r="AG926" i="1"/>
  <c r="AG930" i="1"/>
  <c r="AG949" i="1"/>
  <c r="AG932" i="1"/>
  <c r="AG790" i="1"/>
  <c r="AG791" i="1"/>
  <c r="AG796" i="1"/>
  <c r="AG818" i="1"/>
  <c r="AG845" i="1"/>
  <c r="AG848" i="1"/>
  <c r="AG859" i="1"/>
  <c r="AG866" i="1"/>
  <c r="AG873" i="1"/>
  <c r="AG869" i="1"/>
  <c r="AG896" i="1"/>
  <c r="AG900" i="1"/>
  <c r="AG936" i="1"/>
  <c r="AG961" i="1"/>
  <c r="AG957" i="1"/>
  <c r="AG962" i="1"/>
  <c r="AG958" i="1"/>
  <c r="AG838" i="1"/>
  <c r="AG829" i="1"/>
  <c r="AG825" i="1"/>
  <c r="AG901" i="1"/>
  <c r="AG842" i="1"/>
  <c r="AG810" i="1"/>
  <c r="AG989" i="1"/>
  <c r="AG992" i="1"/>
  <c r="AG991" i="1"/>
  <c r="AG987" i="1"/>
  <c r="AG988" i="1"/>
  <c r="AG990" i="1"/>
  <c r="AG986" i="1"/>
  <c r="I943" i="3"/>
  <c r="I935" i="3"/>
  <c r="I930" i="3"/>
  <c r="F852" i="3"/>
  <c r="I852" i="3" s="1"/>
  <c r="I893" i="3"/>
  <c r="I885" i="3"/>
  <c r="I874" i="3"/>
  <c r="I867" i="3"/>
  <c r="I862" i="3"/>
  <c r="I843" i="3"/>
  <c r="I833" i="3"/>
  <c r="I821" i="3"/>
  <c r="I812" i="3"/>
  <c r="I808" i="3"/>
  <c r="I798" i="3"/>
  <c r="I793" i="3"/>
  <c r="H785" i="3"/>
  <c r="F785" i="3"/>
  <c r="J785" i="3"/>
  <c r="E784" i="3"/>
  <c r="E785" i="3" s="1"/>
  <c r="I783" i="3"/>
  <c r="I782" i="3"/>
  <c r="I781" i="3"/>
  <c r="I780" i="3"/>
  <c r="I779" i="3"/>
  <c r="I778" i="3"/>
  <c r="AF779" i="1"/>
  <c r="AG779" i="1" s="1"/>
  <c r="AF780" i="1"/>
  <c r="AF781" i="1"/>
  <c r="AG781" i="1" s="1"/>
  <c r="AF782" i="1"/>
  <c r="AF783" i="1"/>
  <c r="AG783" i="1" s="1"/>
  <c r="AF784" i="1"/>
  <c r="AF778" i="1"/>
  <c r="V779" i="1"/>
  <c r="V780" i="1"/>
  <c r="V781" i="1"/>
  <c r="V782" i="1"/>
  <c r="V783" i="1"/>
  <c r="V784" i="1"/>
  <c r="V778" i="1"/>
  <c r="Q784" i="1"/>
  <c r="H776" i="3"/>
  <c r="F776" i="3"/>
  <c r="J776" i="3"/>
  <c r="E776" i="3"/>
  <c r="I775" i="3"/>
  <c r="I774" i="3"/>
  <c r="I773" i="3"/>
  <c r="I772" i="3"/>
  <c r="I771" i="3"/>
  <c r="AF772" i="1"/>
  <c r="AF773" i="1"/>
  <c r="AF774" i="1"/>
  <c r="AF775" i="1"/>
  <c r="AF771" i="1"/>
  <c r="V772" i="1"/>
  <c r="V773" i="1"/>
  <c r="V774" i="1"/>
  <c r="V775" i="1"/>
  <c r="V771" i="1"/>
  <c r="F769" i="3"/>
  <c r="J769" i="3"/>
  <c r="I768" i="3"/>
  <c r="I767" i="3"/>
  <c r="I766" i="3"/>
  <c r="I765" i="3"/>
  <c r="V766" i="1"/>
  <c r="AG766" i="1" s="1"/>
  <c r="V767" i="1"/>
  <c r="AG767" i="1" s="1"/>
  <c r="V768" i="1"/>
  <c r="AG768" i="1" s="1"/>
  <c r="V765" i="1"/>
  <c r="AG765" i="1" s="1"/>
  <c r="I41" i="4"/>
  <c r="I89" i="4"/>
  <c r="I90" i="4"/>
  <c r="I91" i="4"/>
  <c r="J763" i="3"/>
  <c r="I762" i="3"/>
  <c r="I761" i="3"/>
  <c r="AF762" i="1"/>
  <c r="AF761" i="1"/>
  <c r="L762" i="1"/>
  <c r="L761" i="1"/>
  <c r="G762" i="1"/>
  <c r="G761" i="1"/>
  <c r="I40" i="4"/>
  <c r="D759" i="3"/>
  <c r="F759" i="3"/>
  <c r="J759" i="3"/>
  <c r="I758" i="3"/>
  <c r="I757" i="3"/>
  <c r="I756" i="3"/>
  <c r="I755" i="3"/>
  <c r="V759" i="1"/>
  <c r="L756" i="1"/>
  <c r="AG756" i="1" s="1"/>
  <c r="L757" i="1"/>
  <c r="AG757" i="1" s="1"/>
  <c r="L758" i="1"/>
  <c r="AG758" i="1" s="1"/>
  <c r="L755" i="1"/>
  <c r="AG755" i="1" s="1"/>
  <c r="I39" i="4"/>
  <c r="F753" i="3"/>
  <c r="D753" i="3"/>
  <c r="I752" i="3"/>
  <c r="I751" i="3"/>
  <c r="I750" i="3"/>
  <c r="I749" i="3"/>
  <c r="I748" i="3"/>
  <c r="I747" i="3"/>
  <c r="I746" i="3"/>
  <c r="I745" i="3"/>
  <c r="V746" i="1"/>
  <c r="V747" i="1"/>
  <c r="AG747" i="1" s="1"/>
  <c r="V748" i="1"/>
  <c r="V749" i="1"/>
  <c r="V750" i="1"/>
  <c r="V751" i="1"/>
  <c r="V752" i="1"/>
  <c r="V745" i="1"/>
  <c r="L746" i="1"/>
  <c r="L747" i="1"/>
  <c r="L748" i="1"/>
  <c r="L749" i="1"/>
  <c r="L750" i="1"/>
  <c r="L751" i="1"/>
  <c r="L752" i="1"/>
  <c r="L745" i="1"/>
  <c r="F743" i="3"/>
  <c r="E743" i="3"/>
  <c r="J743" i="3"/>
  <c r="I742" i="3"/>
  <c r="I741" i="3"/>
  <c r="I740" i="3"/>
  <c r="I739" i="3"/>
  <c r="I738" i="3"/>
  <c r="I737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24" i="1"/>
  <c r="V725" i="1"/>
  <c r="V726" i="1"/>
  <c r="V727" i="1"/>
  <c r="V728" i="1"/>
  <c r="AG728" i="1" s="1"/>
  <c r="V729" i="1"/>
  <c r="V730" i="1"/>
  <c r="V731" i="1"/>
  <c r="V732" i="1"/>
  <c r="V733" i="1"/>
  <c r="V734" i="1"/>
  <c r="V735" i="1"/>
  <c r="V736" i="1"/>
  <c r="V737" i="1"/>
  <c r="V738" i="1"/>
  <c r="V739" i="1"/>
  <c r="V740" i="1"/>
  <c r="AG740" i="1" s="1"/>
  <c r="V741" i="1"/>
  <c r="V742" i="1"/>
  <c r="V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24" i="1"/>
  <c r="L736" i="1"/>
  <c r="G736" i="1"/>
  <c r="E722" i="3"/>
  <c r="C722" i="3"/>
  <c r="J722" i="3"/>
  <c r="I720" i="3"/>
  <c r="I719" i="3"/>
  <c r="I718" i="3"/>
  <c r="AF719" i="1"/>
  <c r="AF720" i="1"/>
  <c r="AF721" i="1"/>
  <c r="AF718" i="1"/>
  <c r="V721" i="1"/>
  <c r="V720" i="1"/>
  <c r="Q719" i="1"/>
  <c r="Q720" i="1"/>
  <c r="Q721" i="1"/>
  <c r="Q718" i="1"/>
  <c r="L721" i="1"/>
  <c r="L720" i="1"/>
  <c r="G719" i="1"/>
  <c r="G720" i="1"/>
  <c r="G721" i="1"/>
  <c r="G718" i="1"/>
  <c r="H716" i="3"/>
  <c r="E716" i="3"/>
  <c r="J716" i="3"/>
  <c r="I715" i="3"/>
  <c r="I714" i="3"/>
  <c r="I713" i="3"/>
  <c r="I712" i="3"/>
  <c r="I711" i="3"/>
  <c r="I710" i="3"/>
  <c r="I709" i="3"/>
  <c r="I708" i="3"/>
  <c r="I707" i="3"/>
  <c r="AF708" i="1"/>
  <c r="AF709" i="1"/>
  <c r="AF710" i="1"/>
  <c r="AF711" i="1"/>
  <c r="AF712" i="1"/>
  <c r="AF713" i="1"/>
  <c r="AF714" i="1"/>
  <c r="AF715" i="1"/>
  <c r="AF707" i="1"/>
  <c r="Q708" i="1"/>
  <c r="Q709" i="1"/>
  <c r="Q710" i="1"/>
  <c r="Q711" i="1"/>
  <c r="Q712" i="1"/>
  <c r="Q713" i="1"/>
  <c r="Q714" i="1"/>
  <c r="Q715" i="1"/>
  <c r="Q707" i="1"/>
  <c r="G708" i="1"/>
  <c r="G709" i="1"/>
  <c r="G710" i="1"/>
  <c r="G711" i="1"/>
  <c r="G712" i="1"/>
  <c r="G713" i="1"/>
  <c r="G714" i="1"/>
  <c r="G715" i="1"/>
  <c r="G707" i="1"/>
  <c r="H705" i="3"/>
  <c r="G705" i="3"/>
  <c r="F705" i="3"/>
  <c r="E705" i="3"/>
  <c r="J705" i="3"/>
  <c r="I704" i="3"/>
  <c r="I703" i="3"/>
  <c r="I702" i="3"/>
  <c r="I701" i="3"/>
  <c r="I700" i="3"/>
  <c r="AF701" i="1"/>
  <c r="AF702" i="1"/>
  <c r="AF703" i="1"/>
  <c r="AF704" i="1"/>
  <c r="AF700" i="1"/>
  <c r="AA701" i="1"/>
  <c r="AA702" i="1"/>
  <c r="AA703" i="1"/>
  <c r="AA704" i="1"/>
  <c r="AA700" i="1"/>
  <c r="V701" i="1"/>
  <c r="V702" i="1"/>
  <c r="V703" i="1"/>
  <c r="V704" i="1"/>
  <c r="V700" i="1"/>
  <c r="Q701" i="1"/>
  <c r="Q702" i="1"/>
  <c r="Q703" i="1"/>
  <c r="Q704" i="1"/>
  <c r="Q700" i="1"/>
  <c r="H698" i="3"/>
  <c r="F698" i="3"/>
  <c r="E698" i="3"/>
  <c r="J698" i="3"/>
  <c r="I697" i="3"/>
  <c r="I696" i="3"/>
  <c r="I695" i="3"/>
  <c r="I694" i="3"/>
  <c r="I693" i="3"/>
  <c r="AF694" i="1"/>
  <c r="AF695" i="1"/>
  <c r="AF696" i="1"/>
  <c r="AF697" i="1"/>
  <c r="AF693" i="1"/>
  <c r="V694" i="1"/>
  <c r="V695" i="1"/>
  <c r="V696" i="1"/>
  <c r="V697" i="1"/>
  <c r="V693" i="1"/>
  <c r="Q694" i="1"/>
  <c r="Q695" i="1"/>
  <c r="Q696" i="1"/>
  <c r="Q697" i="1"/>
  <c r="Q693" i="1"/>
  <c r="F691" i="3"/>
  <c r="E691" i="3"/>
  <c r="J691" i="3"/>
  <c r="I690" i="3"/>
  <c r="I689" i="3"/>
  <c r="I688" i="3"/>
  <c r="I687" i="3"/>
  <c r="I686" i="3"/>
  <c r="I685" i="3"/>
  <c r="F683" i="3"/>
  <c r="E683" i="3"/>
  <c r="V686" i="1"/>
  <c r="V687" i="1"/>
  <c r="AG687" i="1" s="1"/>
  <c r="V688" i="1"/>
  <c r="AG688" i="1" s="1"/>
  <c r="V689" i="1"/>
  <c r="V690" i="1"/>
  <c r="V685" i="1"/>
  <c r="AG685" i="1" s="1"/>
  <c r="Q686" i="1"/>
  <c r="Q687" i="1"/>
  <c r="Q688" i="1"/>
  <c r="Q689" i="1"/>
  <c r="Q690" i="1"/>
  <c r="Q685" i="1"/>
  <c r="I92" i="4"/>
  <c r="I93" i="4"/>
  <c r="I94" i="4"/>
  <c r="I95" i="4"/>
  <c r="I37" i="4"/>
  <c r="I38" i="4"/>
  <c r="H683" i="3"/>
  <c r="I682" i="3"/>
  <c r="I681" i="3"/>
  <c r="I680" i="3"/>
  <c r="AF681" i="1"/>
  <c r="AF682" i="1"/>
  <c r="AF680" i="1"/>
  <c r="V681" i="1"/>
  <c r="V682" i="1"/>
  <c r="V680" i="1"/>
  <c r="Q681" i="1"/>
  <c r="Q682" i="1"/>
  <c r="Q680" i="1"/>
  <c r="I44" i="4"/>
  <c r="F678" i="3"/>
  <c r="D678" i="3"/>
  <c r="J678" i="3"/>
  <c r="I677" i="3"/>
  <c r="I676" i="3"/>
  <c r="I675" i="3"/>
  <c r="I674" i="3"/>
  <c r="I673" i="3"/>
  <c r="I672" i="3"/>
  <c r="V673" i="1"/>
  <c r="V674" i="1"/>
  <c r="V675" i="1"/>
  <c r="V676" i="1"/>
  <c r="V677" i="1"/>
  <c r="V672" i="1"/>
  <c r="L673" i="1"/>
  <c r="L674" i="1"/>
  <c r="L675" i="1"/>
  <c r="L676" i="1"/>
  <c r="L677" i="1"/>
  <c r="L672" i="1"/>
  <c r="I43" i="4"/>
  <c r="H670" i="3"/>
  <c r="F670" i="3"/>
  <c r="E670" i="3"/>
  <c r="C670" i="3"/>
  <c r="J670" i="3"/>
  <c r="I669" i="3"/>
  <c r="I668" i="3"/>
  <c r="I667" i="3"/>
  <c r="AF668" i="1"/>
  <c r="AF669" i="1"/>
  <c r="AF667" i="1"/>
  <c r="V668" i="1"/>
  <c r="V669" i="1"/>
  <c r="V667" i="1"/>
  <c r="Q668" i="1"/>
  <c r="Q669" i="1"/>
  <c r="Q667" i="1"/>
  <c r="G668" i="1"/>
  <c r="G669" i="1"/>
  <c r="G667" i="1"/>
  <c r="I42" i="4"/>
  <c r="E665" i="3"/>
  <c r="I664" i="3"/>
  <c r="F665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47" i="1"/>
  <c r="I87" i="4"/>
  <c r="I645" i="3"/>
  <c r="I644" i="3"/>
  <c r="AF645" i="1"/>
  <c r="AF644" i="1"/>
  <c r="V645" i="1"/>
  <c r="V644" i="1"/>
  <c r="Q644" i="1"/>
  <c r="I86" i="4"/>
  <c r="H642" i="3"/>
  <c r="F642" i="3"/>
  <c r="E642" i="3"/>
  <c r="J642" i="3"/>
  <c r="I641" i="3"/>
  <c r="I639" i="3"/>
  <c r="I638" i="3"/>
  <c r="I637" i="3"/>
  <c r="I635" i="3"/>
  <c r="I634" i="3"/>
  <c r="I633" i="3"/>
  <c r="I631" i="3"/>
  <c r="I630" i="3"/>
  <c r="I629" i="3"/>
  <c r="I627" i="3"/>
  <c r="I626" i="3"/>
  <c r="I625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12" i="1"/>
  <c r="I85" i="4"/>
  <c r="F610" i="3"/>
  <c r="E610" i="3"/>
  <c r="J610" i="3"/>
  <c r="I609" i="3"/>
  <c r="I608" i="3"/>
  <c r="I607" i="3"/>
  <c r="I606" i="3"/>
  <c r="I605" i="3"/>
  <c r="I604" i="3"/>
  <c r="I603" i="3"/>
  <c r="V604" i="1"/>
  <c r="V605" i="1"/>
  <c r="V606" i="1"/>
  <c r="V607" i="1"/>
  <c r="V608" i="1"/>
  <c r="V609" i="1"/>
  <c r="V603" i="1"/>
  <c r="Q604" i="1"/>
  <c r="Q605" i="1"/>
  <c r="Q606" i="1"/>
  <c r="Q607" i="1"/>
  <c r="Q608" i="1"/>
  <c r="Q609" i="1"/>
  <c r="Q603" i="1"/>
  <c r="I84" i="4"/>
  <c r="F601" i="3"/>
  <c r="E601" i="3"/>
  <c r="J601" i="3"/>
  <c r="I600" i="3"/>
  <c r="I599" i="3"/>
  <c r="V600" i="1"/>
  <c r="V599" i="1"/>
  <c r="Q600" i="1"/>
  <c r="AG600" i="1" s="1"/>
  <c r="Q599" i="1"/>
  <c r="I83" i="4"/>
  <c r="F597" i="3"/>
  <c r="E597" i="3"/>
  <c r="J597" i="3"/>
  <c r="I596" i="3"/>
  <c r="I595" i="3"/>
  <c r="I594" i="3"/>
  <c r="I593" i="3"/>
  <c r="I592" i="3"/>
  <c r="I591" i="3"/>
  <c r="I590" i="3"/>
  <c r="I589" i="3"/>
  <c r="V590" i="1"/>
  <c r="V591" i="1"/>
  <c r="V592" i="1"/>
  <c r="V593" i="1"/>
  <c r="V594" i="1"/>
  <c r="V595" i="1"/>
  <c r="V596" i="1"/>
  <c r="V589" i="1"/>
  <c r="Q590" i="1"/>
  <c r="AG590" i="1" s="1"/>
  <c r="Q591" i="1"/>
  <c r="Q592" i="1"/>
  <c r="Q593" i="1"/>
  <c r="Q594" i="1"/>
  <c r="AG594" i="1" s="1"/>
  <c r="Q595" i="1"/>
  <c r="Q596" i="1"/>
  <c r="Q589" i="1"/>
  <c r="AG589" i="1" s="1"/>
  <c r="I82" i="4"/>
  <c r="F587" i="3"/>
  <c r="E587" i="3"/>
  <c r="J587" i="3"/>
  <c r="I586" i="3"/>
  <c r="I585" i="3"/>
  <c r="I584" i="3"/>
  <c r="I583" i="3"/>
  <c r="I582" i="3"/>
  <c r="I581" i="3"/>
  <c r="I580" i="3"/>
  <c r="I579" i="3"/>
  <c r="I578" i="3"/>
  <c r="I577" i="3"/>
  <c r="AG580" i="1"/>
  <c r="AF578" i="1"/>
  <c r="AF579" i="1"/>
  <c r="AF580" i="1"/>
  <c r="AF581" i="1"/>
  <c r="AF582" i="1"/>
  <c r="AF583" i="1"/>
  <c r="AF584" i="1"/>
  <c r="AF585" i="1"/>
  <c r="AF586" i="1"/>
  <c r="AF577" i="1"/>
  <c r="V578" i="1"/>
  <c r="V579" i="1"/>
  <c r="V580" i="1"/>
  <c r="V581" i="1"/>
  <c r="V582" i="1"/>
  <c r="V583" i="1"/>
  <c r="V584" i="1"/>
  <c r="V585" i="1"/>
  <c r="V586" i="1"/>
  <c r="V577" i="1"/>
  <c r="Q578" i="1"/>
  <c r="Q579" i="1"/>
  <c r="Q580" i="1"/>
  <c r="Q581" i="1"/>
  <c r="Q582" i="1"/>
  <c r="Q583" i="1"/>
  <c r="Q584" i="1"/>
  <c r="Q585" i="1"/>
  <c r="Q586" i="1"/>
  <c r="Q577" i="1"/>
  <c r="I81" i="4"/>
  <c r="F575" i="3"/>
  <c r="J575" i="3"/>
  <c r="I574" i="3"/>
  <c r="I573" i="3"/>
  <c r="I572" i="3"/>
  <c r="I571" i="3"/>
  <c r="AG573" i="1"/>
  <c r="V572" i="1"/>
  <c r="AG572" i="1" s="1"/>
  <c r="V573" i="1"/>
  <c r="V571" i="1"/>
  <c r="AG571" i="1" s="1"/>
  <c r="I80" i="4"/>
  <c r="F569" i="3"/>
  <c r="J569" i="3"/>
  <c r="I568" i="3"/>
  <c r="I567" i="3"/>
  <c r="I566" i="3"/>
  <c r="I565" i="3"/>
  <c r="I564" i="3"/>
  <c r="I563" i="3"/>
  <c r="I562" i="3"/>
  <c r="I561" i="3"/>
  <c r="V562" i="1"/>
  <c r="AG562" i="1" s="1"/>
  <c r="V563" i="1"/>
  <c r="AG563" i="1" s="1"/>
  <c r="V564" i="1"/>
  <c r="AG564" i="1" s="1"/>
  <c r="V565" i="1"/>
  <c r="AG565" i="1" s="1"/>
  <c r="V566" i="1"/>
  <c r="AG566" i="1" s="1"/>
  <c r="V567" i="1"/>
  <c r="AG567" i="1" s="1"/>
  <c r="V568" i="1"/>
  <c r="AG568" i="1" s="1"/>
  <c r="V561" i="1"/>
  <c r="AG561" i="1" s="1"/>
  <c r="I79" i="4"/>
  <c r="H559" i="3"/>
  <c r="F559" i="3"/>
  <c r="E559" i="3"/>
  <c r="J559" i="3"/>
  <c r="I558" i="3"/>
  <c r="I557" i="3"/>
  <c r="I556" i="3"/>
  <c r="I555" i="3"/>
  <c r="I554" i="3"/>
  <c r="I553" i="3"/>
  <c r="I552" i="3"/>
  <c r="AF553" i="1"/>
  <c r="AG553" i="1" s="1"/>
  <c r="AF554" i="1"/>
  <c r="AF555" i="1"/>
  <c r="AF556" i="1"/>
  <c r="AF557" i="1"/>
  <c r="AG557" i="1" s="1"/>
  <c r="AF558" i="1"/>
  <c r="AF552" i="1"/>
  <c r="V553" i="1"/>
  <c r="V554" i="1"/>
  <c r="V555" i="1"/>
  <c r="V556" i="1"/>
  <c r="V557" i="1"/>
  <c r="V558" i="1"/>
  <c r="V552" i="1"/>
  <c r="Q553" i="1"/>
  <c r="Q554" i="1"/>
  <c r="Q555" i="1"/>
  <c r="Q556" i="1"/>
  <c r="Q557" i="1"/>
  <c r="Q558" i="1"/>
  <c r="Q552" i="1"/>
  <c r="I78" i="4"/>
  <c r="H550" i="3"/>
  <c r="F550" i="3"/>
  <c r="E550" i="3"/>
  <c r="J550" i="3"/>
  <c r="I549" i="3"/>
  <c r="I548" i="3"/>
  <c r="AF549" i="1"/>
  <c r="AF548" i="1"/>
  <c r="V549" i="1"/>
  <c r="V548" i="1"/>
  <c r="AG548" i="1" s="1"/>
  <c r="Q549" i="1"/>
  <c r="Q550" i="1" s="1"/>
  <c r="Q548" i="1"/>
  <c r="I77" i="4"/>
  <c r="F546" i="3"/>
  <c r="J546" i="3"/>
  <c r="I545" i="3"/>
  <c r="I544" i="3"/>
  <c r="I543" i="3"/>
  <c r="I542" i="3"/>
  <c r="I541" i="3"/>
  <c r="I540" i="3"/>
  <c r="AG542" i="1"/>
  <c r="V541" i="1"/>
  <c r="AG541" i="1" s="1"/>
  <c r="V542" i="1"/>
  <c r="V543" i="1"/>
  <c r="AG543" i="1" s="1"/>
  <c r="V544" i="1"/>
  <c r="AG544" i="1" s="1"/>
  <c r="V545" i="1"/>
  <c r="AG545" i="1" s="1"/>
  <c r="V540" i="1"/>
  <c r="AG540" i="1" s="1"/>
  <c r="I35" i="4"/>
  <c r="D538" i="3"/>
  <c r="C538" i="3"/>
  <c r="J538" i="3"/>
  <c r="I537" i="3"/>
  <c r="I536" i="3"/>
  <c r="I535" i="3"/>
  <c r="I534" i="3"/>
  <c r="L535" i="1"/>
  <c r="L536" i="1"/>
  <c r="L537" i="1"/>
  <c r="L534" i="1"/>
  <c r="G535" i="1"/>
  <c r="G536" i="1"/>
  <c r="G537" i="1"/>
  <c r="G534" i="1"/>
  <c r="I34" i="4"/>
  <c r="F532" i="3"/>
  <c r="D532" i="3"/>
  <c r="J532" i="3"/>
  <c r="I531" i="3"/>
  <c r="I530" i="3"/>
  <c r="I529" i="3"/>
  <c r="I528" i="3"/>
  <c r="I527" i="3"/>
  <c r="V528" i="1"/>
  <c r="V529" i="1"/>
  <c r="V530" i="1"/>
  <c r="V531" i="1"/>
  <c r="V527" i="1"/>
  <c r="L528" i="1"/>
  <c r="L529" i="1"/>
  <c r="L530" i="1"/>
  <c r="L531" i="1"/>
  <c r="AG531" i="1" s="1"/>
  <c r="L527" i="1"/>
  <c r="I33" i="4"/>
  <c r="H525" i="3"/>
  <c r="F525" i="3"/>
  <c r="E525" i="3"/>
  <c r="J525" i="3"/>
  <c r="I524" i="3"/>
  <c r="I523" i="3"/>
  <c r="I522" i="3"/>
  <c r="I521" i="3"/>
  <c r="I520" i="3"/>
  <c r="I519" i="3"/>
  <c r="I518" i="3"/>
  <c r="I517" i="3"/>
  <c r="I516" i="3"/>
  <c r="I515" i="3"/>
  <c r="I514" i="3"/>
  <c r="AF515" i="1"/>
  <c r="AF516" i="1"/>
  <c r="AF517" i="1"/>
  <c r="AF518" i="1"/>
  <c r="AF519" i="1"/>
  <c r="AF520" i="1"/>
  <c r="AF521" i="1"/>
  <c r="AF522" i="1"/>
  <c r="AF523" i="1"/>
  <c r="AF524" i="1"/>
  <c r="AF514" i="1"/>
  <c r="V515" i="1"/>
  <c r="V516" i="1"/>
  <c r="V517" i="1"/>
  <c r="V518" i="1"/>
  <c r="V519" i="1"/>
  <c r="V520" i="1"/>
  <c r="V521" i="1"/>
  <c r="V522" i="1"/>
  <c r="V523" i="1"/>
  <c r="V524" i="1"/>
  <c r="V514" i="1"/>
  <c r="Q515" i="1"/>
  <c r="Q516" i="1"/>
  <c r="Q517" i="1"/>
  <c r="Q518" i="1"/>
  <c r="Q519" i="1"/>
  <c r="Q520" i="1"/>
  <c r="Q521" i="1"/>
  <c r="Q522" i="1"/>
  <c r="Q523" i="1"/>
  <c r="Q524" i="1"/>
  <c r="Q514" i="1"/>
  <c r="G515" i="1"/>
  <c r="G516" i="1"/>
  <c r="G517" i="1"/>
  <c r="G518" i="1"/>
  <c r="G519" i="1"/>
  <c r="G520" i="1"/>
  <c r="G521" i="1"/>
  <c r="G522" i="1"/>
  <c r="G523" i="1"/>
  <c r="G524" i="1"/>
  <c r="G514" i="1"/>
  <c r="I32" i="4"/>
  <c r="F512" i="3"/>
  <c r="E512" i="3"/>
  <c r="D512" i="3"/>
  <c r="J512" i="3"/>
  <c r="I511" i="3"/>
  <c r="C512" i="3"/>
  <c r="I507" i="3"/>
  <c r="I506" i="3"/>
  <c r="AF507" i="1"/>
  <c r="AF508" i="1"/>
  <c r="AF509" i="1"/>
  <c r="AF510" i="1"/>
  <c r="AF511" i="1"/>
  <c r="AF506" i="1"/>
  <c r="V507" i="1"/>
  <c r="V508" i="1"/>
  <c r="V509" i="1"/>
  <c r="V510" i="1"/>
  <c r="V511" i="1"/>
  <c r="V506" i="1"/>
  <c r="Q507" i="1"/>
  <c r="Q508" i="1"/>
  <c r="Q509" i="1"/>
  <c r="Q510" i="1"/>
  <c r="Q511" i="1"/>
  <c r="Q506" i="1"/>
  <c r="L507" i="1"/>
  <c r="L508" i="1"/>
  <c r="L509" i="1"/>
  <c r="L510" i="1"/>
  <c r="L511" i="1"/>
  <c r="L506" i="1"/>
  <c r="G507" i="1"/>
  <c r="G508" i="1"/>
  <c r="G509" i="1"/>
  <c r="G510" i="1"/>
  <c r="G511" i="1"/>
  <c r="G506" i="1"/>
  <c r="I31" i="4"/>
  <c r="H504" i="3"/>
  <c r="G504" i="3"/>
  <c r="F504" i="3"/>
  <c r="E504" i="3"/>
  <c r="J504" i="3"/>
  <c r="I503" i="3"/>
  <c r="I502" i="3"/>
  <c r="I501" i="3"/>
  <c r="I500" i="3"/>
  <c r="I499" i="3"/>
  <c r="I498" i="3"/>
  <c r="I497" i="3"/>
  <c r="AF498" i="1"/>
  <c r="AF499" i="1"/>
  <c r="AF500" i="1"/>
  <c r="AF501" i="1"/>
  <c r="AF502" i="1"/>
  <c r="AF503" i="1"/>
  <c r="AF497" i="1"/>
  <c r="AA498" i="1"/>
  <c r="AA499" i="1"/>
  <c r="AA500" i="1"/>
  <c r="AA501" i="1"/>
  <c r="AA502" i="1"/>
  <c r="AA503" i="1"/>
  <c r="AA497" i="1"/>
  <c r="V498" i="1"/>
  <c r="V499" i="1"/>
  <c r="AG499" i="1" s="1"/>
  <c r="V500" i="1"/>
  <c r="V501" i="1"/>
  <c r="V502" i="1"/>
  <c r="V503" i="1"/>
  <c r="AG503" i="1" s="1"/>
  <c r="V497" i="1"/>
  <c r="Q498" i="1"/>
  <c r="Q499" i="1"/>
  <c r="Q500" i="1"/>
  <c r="Q501" i="1"/>
  <c r="Q502" i="1"/>
  <c r="Q503" i="1"/>
  <c r="Q497" i="1"/>
  <c r="G498" i="1"/>
  <c r="G499" i="1"/>
  <c r="G500" i="1"/>
  <c r="G501" i="1"/>
  <c r="G502" i="1"/>
  <c r="G503" i="1"/>
  <c r="G497" i="1"/>
  <c r="I30" i="4"/>
  <c r="H495" i="3"/>
  <c r="E495" i="3"/>
  <c r="J495" i="3"/>
  <c r="F495" i="3"/>
  <c r="I494" i="3"/>
  <c r="I493" i="3"/>
  <c r="I492" i="3"/>
  <c r="I491" i="3"/>
  <c r="AF492" i="1"/>
  <c r="AF493" i="1"/>
  <c r="AF494" i="1"/>
  <c r="AF491" i="1"/>
  <c r="AG491" i="1" s="1"/>
  <c r="V495" i="1"/>
  <c r="Q492" i="1"/>
  <c r="Q493" i="1"/>
  <c r="Q494" i="1"/>
  <c r="Q491" i="1"/>
  <c r="G492" i="1"/>
  <c r="G493" i="1"/>
  <c r="G494" i="1"/>
  <c r="G491" i="1"/>
  <c r="I29" i="4"/>
  <c r="E489" i="3"/>
  <c r="C489" i="3"/>
  <c r="J489" i="3"/>
  <c r="I488" i="3"/>
  <c r="I487" i="3"/>
  <c r="I486" i="3"/>
  <c r="AF487" i="1"/>
  <c r="AF488" i="1"/>
  <c r="AF486" i="1"/>
  <c r="Q487" i="1"/>
  <c r="Q488" i="1"/>
  <c r="Q486" i="1"/>
  <c r="G487" i="1"/>
  <c r="G488" i="1"/>
  <c r="G486" i="1"/>
  <c r="I28" i="4"/>
  <c r="D484" i="3"/>
  <c r="C484" i="3"/>
  <c r="J484" i="3"/>
  <c r="I483" i="3"/>
  <c r="I482" i="3"/>
  <c r="I481" i="3"/>
  <c r="L482" i="1"/>
  <c r="L483" i="1"/>
  <c r="L481" i="1"/>
  <c r="G482" i="1"/>
  <c r="AG482" i="1" s="1"/>
  <c r="G483" i="1"/>
  <c r="G481" i="1"/>
  <c r="I99" i="4"/>
  <c r="F479" i="3"/>
  <c r="E479" i="3"/>
  <c r="I478" i="3"/>
  <c r="I477" i="3"/>
  <c r="I476" i="3"/>
  <c r="I475" i="3"/>
  <c r="I474" i="3"/>
  <c r="I473" i="3"/>
  <c r="J479" i="3" s="1"/>
  <c r="I472" i="3"/>
  <c r="I471" i="3"/>
  <c r="I470" i="3"/>
  <c r="I469" i="3"/>
  <c r="I468" i="3"/>
  <c r="I467" i="3"/>
  <c r="I466" i="3"/>
  <c r="AG475" i="1"/>
  <c r="AF467" i="1"/>
  <c r="AF468" i="1"/>
  <c r="AF469" i="1"/>
  <c r="AF470" i="1"/>
  <c r="AG470" i="1" s="1"/>
  <c r="AF471" i="1"/>
  <c r="AG471" i="1" s="1"/>
  <c r="AF472" i="1"/>
  <c r="AF473" i="1"/>
  <c r="AF474" i="1"/>
  <c r="AG474" i="1" s="1"/>
  <c r="AF475" i="1"/>
  <c r="AF476" i="1"/>
  <c r="AF477" i="1"/>
  <c r="AF478" i="1"/>
  <c r="AG478" i="1" s="1"/>
  <c r="AF466" i="1"/>
  <c r="V467" i="1"/>
  <c r="V468" i="1"/>
  <c r="AG468" i="1" s="1"/>
  <c r="V469" i="1"/>
  <c r="V470" i="1"/>
  <c r="V471" i="1"/>
  <c r="V472" i="1"/>
  <c r="AG472" i="1" s="1"/>
  <c r="V473" i="1"/>
  <c r="V474" i="1"/>
  <c r="V475" i="1"/>
  <c r="V476" i="1"/>
  <c r="AG476" i="1" s="1"/>
  <c r="V477" i="1"/>
  <c r="V478" i="1"/>
  <c r="V466" i="1"/>
  <c r="I53" i="4"/>
  <c r="F464" i="3"/>
  <c r="D464" i="3"/>
  <c r="J464" i="3"/>
  <c r="I463" i="3"/>
  <c r="I462" i="3"/>
  <c r="I461" i="3"/>
  <c r="I460" i="3"/>
  <c r="V461" i="1"/>
  <c r="V462" i="1"/>
  <c r="V463" i="1"/>
  <c r="V460" i="1"/>
  <c r="L461" i="1"/>
  <c r="L462" i="1"/>
  <c r="L463" i="1"/>
  <c r="L460" i="1"/>
  <c r="I52" i="4"/>
  <c r="H458" i="3"/>
  <c r="F458" i="3"/>
  <c r="E458" i="3"/>
  <c r="C458" i="3"/>
  <c r="J458" i="3"/>
  <c r="I457" i="3"/>
  <c r="I456" i="3"/>
  <c r="I455" i="3"/>
  <c r="I454" i="3"/>
  <c r="I453" i="3"/>
  <c r="AF454" i="1"/>
  <c r="AF455" i="1"/>
  <c r="AF456" i="1"/>
  <c r="AF457" i="1"/>
  <c r="AF453" i="1"/>
  <c r="V454" i="1"/>
  <c r="V455" i="1"/>
  <c r="V456" i="1"/>
  <c r="V457" i="1"/>
  <c r="V453" i="1"/>
  <c r="Q454" i="1"/>
  <c r="Q455" i="1"/>
  <c r="Q456" i="1"/>
  <c r="Q457" i="1"/>
  <c r="Q453" i="1"/>
  <c r="G454" i="1"/>
  <c r="G455" i="1"/>
  <c r="G456" i="1"/>
  <c r="G457" i="1"/>
  <c r="G453" i="1"/>
  <c r="I51" i="4"/>
  <c r="F451" i="3"/>
  <c r="D451" i="3"/>
  <c r="J451" i="3"/>
  <c r="I450" i="3"/>
  <c r="I449" i="3"/>
  <c r="I448" i="3"/>
  <c r="I447" i="3"/>
  <c r="I446" i="3"/>
  <c r="V447" i="1"/>
  <c r="V448" i="1"/>
  <c r="V449" i="1"/>
  <c r="V450" i="1"/>
  <c r="V446" i="1"/>
  <c r="L447" i="1"/>
  <c r="L448" i="1"/>
  <c r="L449" i="1"/>
  <c r="L450" i="1"/>
  <c r="L446" i="1"/>
  <c r="I50" i="4"/>
  <c r="F444" i="3"/>
  <c r="E444" i="3"/>
  <c r="J444" i="3"/>
  <c r="I442" i="3"/>
  <c r="I441" i="3"/>
  <c r="I440" i="3"/>
  <c r="I439" i="3"/>
  <c r="I438" i="3"/>
  <c r="I437" i="3"/>
  <c r="I436" i="3"/>
  <c r="I435" i="3"/>
  <c r="AF436" i="1"/>
  <c r="AF437" i="1"/>
  <c r="AF438" i="1"/>
  <c r="AF439" i="1"/>
  <c r="AF440" i="1"/>
  <c r="AF441" i="1"/>
  <c r="AF442" i="1"/>
  <c r="AF443" i="1"/>
  <c r="AF435" i="1"/>
  <c r="V436" i="1"/>
  <c r="V437" i="1"/>
  <c r="V438" i="1"/>
  <c r="V439" i="1"/>
  <c r="V440" i="1"/>
  <c r="V441" i="1"/>
  <c r="V442" i="1"/>
  <c r="V443" i="1"/>
  <c r="V435" i="1"/>
  <c r="Q436" i="1"/>
  <c r="Q437" i="1"/>
  <c r="Q438" i="1"/>
  <c r="Q439" i="1"/>
  <c r="Q440" i="1"/>
  <c r="Q441" i="1"/>
  <c r="Q442" i="1"/>
  <c r="Q443" i="1"/>
  <c r="Q435" i="1"/>
  <c r="G436" i="1"/>
  <c r="G437" i="1"/>
  <c r="G438" i="1"/>
  <c r="G439" i="1"/>
  <c r="G440" i="1"/>
  <c r="G441" i="1"/>
  <c r="G442" i="1"/>
  <c r="G443" i="1"/>
  <c r="G435" i="1"/>
  <c r="I49" i="4"/>
  <c r="H433" i="3"/>
  <c r="F433" i="3"/>
  <c r="E433" i="3"/>
  <c r="C433" i="3"/>
  <c r="J433" i="3"/>
  <c r="I432" i="3"/>
  <c r="I431" i="3"/>
  <c r="I430" i="3"/>
  <c r="I429" i="3"/>
  <c r="I428" i="3"/>
  <c r="I427" i="3"/>
  <c r="I426" i="3"/>
  <c r="AF427" i="1"/>
  <c r="AF428" i="1"/>
  <c r="AF429" i="1"/>
  <c r="AF430" i="1"/>
  <c r="AF431" i="1"/>
  <c r="AF432" i="1"/>
  <c r="AF426" i="1"/>
  <c r="V427" i="1"/>
  <c r="V428" i="1"/>
  <c r="V429" i="1"/>
  <c r="V430" i="1"/>
  <c r="V431" i="1"/>
  <c r="V432" i="1"/>
  <c r="V426" i="1"/>
  <c r="Q427" i="1"/>
  <c r="Q428" i="1"/>
  <c r="Q429" i="1"/>
  <c r="Q430" i="1"/>
  <c r="Q431" i="1"/>
  <c r="Q432" i="1"/>
  <c r="Q426" i="1"/>
  <c r="G427" i="1"/>
  <c r="G428" i="1"/>
  <c r="G429" i="1"/>
  <c r="G430" i="1"/>
  <c r="G431" i="1"/>
  <c r="G432" i="1"/>
  <c r="G426" i="1"/>
  <c r="I98" i="4"/>
  <c r="I424" i="3"/>
  <c r="I423" i="3"/>
  <c r="AF423" i="1"/>
  <c r="V423" i="1"/>
  <c r="Q423" i="1"/>
  <c r="I97" i="4"/>
  <c r="F421" i="3"/>
  <c r="E421" i="3"/>
  <c r="J421" i="3"/>
  <c r="I420" i="3"/>
  <c r="I419" i="3"/>
  <c r="I418" i="3"/>
  <c r="I417" i="3"/>
  <c r="I416" i="3"/>
  <c r="V417" i="1"/>
  <c r="V418" i="1"/>
  <c r="V419" i="1"/>
  <c r="V420" i="1"/>
  <c r="V416" i="1"/>
  <c r="Q417" i="1"/>
  <c r="AG417" i="1" s="1"/>
  <c r="Q418" i="1"/>
  <c r="Q419" i="1"/>
  <c r="Q420" i="1"/>
  <c r="Q416" i="1"/>
  <c r="I96" i="4"/>
  <c r="H414" i="3"/>
  <c r="F414" i="3"/>
  <c r="J414" i="3"/>
  <c r="E414" i="3"/>
  <c r="I413" i="3"/>
  <c r="I412" i="3"/>
  <c r="I411" i="3"/>
  <c r="I410" i="3"/>
  <c r="I409" i="3"/>
  <c r="I408" i="3"/>
  <c r="I407" i="3"/>
  <c r="I406" i="3"/>
  <c r="I405" i="3"/>
  <c r="I404" i="3"/>
  <c r="I403" i="3"/>
  <c r="AF404" i="1"/>
  <c r="AF405" i="1"/>
  <c r="AF406" i="1"/>
  <c r="AF407" i="1"/>
  <c r="AF408" i="1"/>
  <c r="AF409" i="1"/>
  <c r="AF410" i="1"/>
  <c r="AF411" i="1"/>
  <c r="AF412" i="1"/>
  <c r="AG412" i="1" s="1"/>
  <c r="AF413" i="1"/>
  <c r="AF403" i="1"/>
  <c r="V404" i="1"/>
  <c r="V405" i="1"/>
  <c r="V406" i="1"/>
  <c r="V407" i="1"/>
  <c r="V408" i="1"/>
  <c r="V409" i="1"/>
  <c r="V410" i="1"/>
  <c r="AG410" i="1" s="1"/>
  <c r="V411" i="1"/>
  <c r="V412" i="1"/>
  <c r="V413" i="1"/>
  <c r="V403" i="1"/>
  <c r="I48" i="4"/>
  <c r="D401" i="3"/>
  <c r="C401" i="3"/>
  <c r="J401" i="3"/>
  <c r="I400" i="3"/>
  <c r="I399" i="3"/>
  <c r="I398" i="3"/>
  <c r="I397" i="3"/>
  <c r="I395" i="3"/>
  <c r="L397" i="1"/>
  <c r="L398" i="1"/>
  <c r="L399" i="1"/>
  <c r="L400" i="1"/>
  <c r="L395" i="1"/>
  <c r="G396" i="1"/>
  <c r="G397" i="1"/>
  <c r="AG397" i="1" s="1"/>
  <c r="G398" i="1"/>
  <c r="G399" i="1"/>
  <c r="G400" i="1"/>
  <c r="G395" i="1"/>
  <c r="I47" i="4"/>
  <c r="F393" i="3"/>
  <c r="D393" i="3"/>
  <c r="J393" i="3"/>
  <c r="I392" i="3"/>
  <c r="I391" i="3"/>
  <c r="I390" i="3"/>
  <c r="I389" i="3"/>
  <c r="I388" i="3"/>
  <c r="I387" i="3"/>
  <c r="V388" i="1"/>
  <c r="V389" i="1"/>
  <c r="AG389" i="1" s="1"/>
  <c r="V390" i="1"/>
  <c r="V391" i="1"/>
  <c r="V392" i="1"/>
  <c r="V387" i="1"/>
  <c r="AG387" i="1" s="1"/>
  <c r="L388" i="1"/>
  <c r="L389" i="1"/>
  <c r="L390" i="1"/>
  <c r="L391" i="1"/>
  <c r="L392" i="1"/>
  <c r="L387" i="1"/>
  <c r="I46" i="4"/>
  <c r="H385" i="3"/>
  <c r="F385" i="3"/>
  <c r="E385" i="3"/>
  <c r="C385" i="3"/>
  <c r="J385" i="3"/>
  <c r="I384" i="3"/>
  <c r="I383" i="3"/>
  <c r="I382" i="3"/>
  <c r="I381" i="3"/>
  <c r="AF382" i="1"/>
  <c r="AF383" i="1"/>
  <c r="AF384" i="1"/>
  <c r="AF381" i="1"/>
  <c r="V382" i="1"/>
  <c r="V383" i="1"/>
  <c r="V384" i="1"/>
  <c r="V381" i="1"/>
  <c r="Q382" i="1"/>
  <c r="Q383" i="1"/>
  <c r="Q384" i="1"/>
  <c r="Q381" i="1"/>
  <c r="L382" i="1"/>
  <c r="L383" i="1"/>
  <c r="L384" i="1"/>
  <c r="L381" i="1"/>
  <c r="G382" i="1"/>
  <c r="G383" i="1"/>
  <c r="G384" i="1"/>
  <c r="G381" i="1"/>
  <c r="I45" i="4"/>
  <c r="I378" i="3"/>
  <c r="E379" i="3"/>
  <c r="D379" i="3"/>
  <c r="C379" i="3"/>
  <c r="J379" i="3"/>
  <c r="I377" i="3"/>
  <c r="I376" i="3"/>
  <c r="I374" i="3"/>
  <c r="I373" i="3"/>
  <c r="I372" i="3"/>
  <c r="I371" i="3"/>
  <c r="I370" i="3"/>
  <c r="F379" i="3"/>
  <c r="U379" i="1"/>
  <c r="V377" i="1"/>
  <c r="V376" i="1"/>
  <c r="V375" i="1"/>
  <c r="V374" i="1"/>
  <c r="V373" i="1"/>
  <c r="V371" i="1"/>
  <c r="AF371" i="1"/>
  <c r="AF372" i="1"/>
  <c r="AF373" i="1"/>
  <c r="AF374" i="1"/>
  <c r="AF375" i="1"/>
  <c r="AF376" i="1"/>
  <c r="AF377" i="1"/>
  <c r="AF378" i="1"/>
  <c r="AF370" i="1"/>
  <c r="V372" i="1"/>
  <c r="V378" i="1"/>
  <c r="V370" i="1"/>
  <c r="Q371" i="1"/>
  <c r="Q372" i="1"/>
  <c r="Q373" i="1"/>
  <c r="Q374" i="1"/>
  <c r="Q375" i="1"/>
  <c r="Q376" i="1"/>
  <c r="Q377" i="1"/>
  <c r="Q378" i="1"/>
  <c r="Q370" i="1"/>
  <c r="L371" i="1"/>
  <c r="L372" i="1"/>
  <c r="L373" i="1"/>
  <c r="L374" i="1"/>
  <c r="L375" i="1"/>
  <c r="L376" i="1"/>
  <c r="L377" i="1"/>
  <c r="L378" i="1"/>
  <c r="L370" i="1"/>
  <c r="G371" i="1"/>
  <c r="G372" i="1"/>
  <c r="G373" i="1"/>
  <c r="G374" i="1"/>
  <c r="G375" i="1"/>
  <c r="G376" i="1"/>
  <c r="G377" i="1"/>
  <c r="G378" i="1"/>
  <c r="G370" i="1"/>
  <c r="C665" i="3" l="1"/>
  <c r="I659" i="3"/>
  <c r="H512" i="3"/>
  <c r="I512" i="3" s="1"/>
  <c r="I509" i="3"/>
  <c r="I421" i="3"/>
  <c r="I721" i="3"/>
  <c r="I736" i="3"/>
  <c r="H665" i="3"/>
  <c r="H379" i="3"/>
  <c r="I379" i="3" s="1"/>
  <c r="I510" i="3"/>
  <c r="C525" i="3"/>
  <c r="I525" i="3" s="1"/>
  <c r="I663" i="3"/>
  <c r="C716" i="3"/>
  <c r="I716" i="3" s="1"/>
  <c r="I375" i="3"/>
  <c r="G665" i="3"/>
  <c r="AG592" i="1"/>
  <c r="AG408" i="1"/>
  <c r="AG404" i="1"/>
  <c r="AG418" i="1"/>
  <c r="AG432" i="1"/>
  <c r="AG428" i="1"/>
  <c r="AG448" i="1"/>
  <c r="AG456" i="1"/>
  <c r="AG486" i="1"/>
  <c r="AG527" i="1"/>
  <c r="AG584" i="1"/>
  <c r="AG603" i="1"/>
  <c r="AG606" i="1"/>
  <c r="AG656" i="1"/>
  <c r="AG652" i="1"/>
  <c r="AG677" i="1"/>
  <c r="AG694" i="1"/>
  <c r="AG774" i="1"/>
  <c r="AG751" i="1"/>
  <c r="AG392" i="1"/>
  <c r="AG388" i="1"/>
  <c r="AG390" i="1"/>
  <c r="AG400" i="1"/>
  <c r="AG420" i="1"/>
  <c r="AG450" i="1"/>
  <c r="AG466" i="1"/>
  <c r="AG467" i="1"/>
  <c r="AG483" i="1"/>
  <c r="AG510" i="1"/>
  <c r="AG535" i="1"/>
  <c r="AG577" i="1"/>
  <c r="AG674" i="1"/>
  <c r="AG676" i="1"/>
  <c r="AG718" i="1"/>
  <c r="AG741" i="1"/>
  <c r="AG737" i="1"/>
  <c r="AG733" i="1"/>
  <c r="AG729" i="1"/>
  <c r="AG725" i="1"/>
  <c r="AG761" i="1"/>
  <c r="AG383" i="1"/>
  <c r="AG373" i="1"/>
  <c r="AG384" i="1"/>
  <c r="AG449" i="1"/>
  <c r="AG524" i="1"/>
  <c r="AG520" i="1"/>
  <c r="AG516" i="1"/>
  <c r="AG530" i="1"/>
  <c r="AG534" i="1"/>
  <c r="AG593" i="1"/>
  <c r="AG608" i="1"/>
  <c r="AG604" i="1"/>
  <c r="AG638" i="1"/>
  <c r="AG634" i="1"/>
  <c r="AG630" i="1"/>
  <c r="AG626" i="1"/>
  <c r="AG622" i="1"/>
  <c r="AG618" i="1"/>
  <c r="AG614" i="1"/>
  <c r="AG704" i="1"/>
  <c r="AG700" i="1"/>
  <c r="AG701" i="1"/>
  <c r="AG712" i="1"/>
  <c r="AG708" i="1"/>
  <c r="AG713" i="1"/>
  <c r="AG709" i="1"/>
  <c r="AG732" i="1"/>
  <c r="AG775" i="1"/>
  <c r="AG771" i="1"/>
  <c r="AG772" i="1"/>
  <c r="AG649" i="1"/>
  <c r="AG750" i="1"/>
  <c r="AG370" i="1"/>
  <c r="AG375" i="1"/>
  <c r="AG398" i="1"/>
  <c r="AG411" i="1"/>
  <c r="AG407" i="1"/>
  <c r="AG416" i="1"/>
  <c r="AG427" i="1"/>
  <c r="AG443" i="1"/>
  <c r="AG439" i="1"/>
  <c r="AG440" i="1"/>
  <c r="AG436" i="1"/>
  <c r="AG446" i="1"/>
  <c r="AG447" i="1"/>
  <c r="AG453" i="1"/>
  <c r="AG477" i="1"/>
  <c r="AG473" i="1"/>
  <c r="AG469" i="1"/>
  <c r="AG488" i="1"/>
  <c r="AG497" i="1"/>
  <c r="AG500" i="1"/>
  <c r="AG511" i="1"/>
  <c r="AG507" i="1"/>
  <c r="AG523" i="1"/>
  <c r="AG519" i="1"/>
  <c r="AG515" i="1"/>
  <c r="AG528" i="1"/>
  <c r="AG529" i="1"/>
  <c r="AG537" i="1"/>
  <c r="AG556" i="1"/>
  <c r="AG586" i="1"/>
  <c r="AG582" i="1"/>
  <c r="AG578" i="1"/>
  <c r="AG607" i="1"/>
  <c r="AG667" i="1"/>
  <c r="AG669" i="1"/>
  <c r="AG675" i="1"/>
  <c r="AG696" i="1"/>
  <c r="AG703" i="1"/>
  <c r="AG707" i="1"/>
  <c r="AG721" i="1"/>
  <c r="AG745" i="1"/>
  <c r="AG773" i="1"/>
  <c r="AG782" i="1"/>
  <c r="AG501" i="1"/>
  <c r="AG657" i="1"/>
  <c r="AG746" i="1"/>
  <c r="AG374" i="1"/>
  <c r="AG399" i="1"/>
  <c r="AG395" i="1"/>
  <c r="AG403" i="1"/>
  <c r="AG406" i="1"/>
  <c r="AG430" i="1"/>
  <c r="AG442" i="1"/>
  <c r="AG438" i="1"/>
  <c r="AG455" i="1"/>
  <c r="AG454" i="1"/>
  <c r="AG522" i="1"/>
  <c r="AG518" i="1"/>
  <c r="AG552" i="1"/>
  <c r="AG555" i="1"/>
  <c r="AG585" i="1"/>
  <c r="AG581" i="1"/>
  <c r="AG645" i="1"/>
  <c r="AG668" i="1"/>
  <c r="AG672" i="1"/>
  <c r="AG682" i="1"/>
  <c r="AG689" i="1"/>
  <c r="AG695" i="1"/>
  <c r="AG715" i="1"/>
  <c r="AG711" i="1"/>
  <c r="AG720" i="1"/>
  <c r="AG736" i="1"/>
  <c r="AG724" i="1"/>
  <c r="AG739" i="1"/>
  <c r="AG735" i="1"/>
  <c r="AG731" i="1"/>
  <c r="AG727" i="1"/>
  <c r="AG752" i="1"/>
  <c r="AG748" i="1"/>
  <c r="AG596" i="1"/>
  <c r="AG612" i="1"/>
  <c r="AG661" i="1"/>
  <c r="AG653" i="1"/>
  <c r="AG378" i="1"/>
  <c r="AG391" i="1"/>
  <c r="AG413" i="1"/>
  <c r="AG409" i="1"/>
  <c r="AG405" i="1"/>
  <c r="AG419" i="1"/>
  <c r="AG431" i="1"/>
  <c r="AG426" i="1"/>
  <c r="AG429" i="1"/>
  <c r="AG463" i="1"/>
  <c r="AG481" i="1"/>
  <c r="AG487" i="1"/>
  <c r="AG492" i="1"/>
  <c r="AG502" i="1"/>
  <c r="AG498" i="1"/>
  <c r="AG514" i="1"/>
  <c r="AG521" i="1"/>
  <c r="AG517" i="1"/>
  <c r="AG549" i="1"/>
  <c r="AG558" i="1"/>
  <c r="AG554" i="1"/>
  <c r="AG609" i="1"/>
  <c r="AG605" i="1"/>
  <c r="AG639" i="1"/>
  <c r="AG635" i="1"/>
  <c r="AG631" i="1"/>
  <c r="AG627" i="1"/>
  <c r="AG623" i="1"/>
  <c r="AG619" i="1"/>
  <c r="AG615" i="1"/>
  <c r="AG664" i="1"/>
  <c r="AG660" i="1"/>
  <c r="AG648" i="1"/>
  <c r="AG673" i="1"/>
  <c r="AG680" i="1"/>
  <c r="AG681" i="1"/>
  <c r="AG697" i="1"/>
  <c r="AG693" i="1"/>
  <c r="AG702" i="1"/>
  <c r="AG714" i="1"/>
  <c r="AG710" i="1"/>
  <c r="AG719" i="1"/>
  <c r="AG742" i="1"/>
  <c r="AG738" i="1"/>
  <c r="AG734" i="1"/>
  <c r="AG730" i="1"/>
  <c r="AG726" i="1"/>
  <c r="AG784" i="1"/>
  <c r="AG780" i="1"/>
  <c r="AG371" i="1"/>
  <c r="V379" i="1"/>
  <c r="AG376" i="1"/>
  <c r="AG536" i="1"/>
  <c r="AG778" i="1"/>
  <c r="AG591" i="1"/>
  <c r="AG377" i="1"/>
  <c r="AG382" i="1"/>
  <c r="AG462" i="1"/>
  <c r="AG460" i="1"/>
  <c r="AG595" i="1"/>
  <c r="AG993" i="1"/>
  <c r="AG372" i="1"/>
  <c r="AG381" i="1"/>
  <c r="AG423" i="1"/>
  <c r="AG435" i="1"/>
  <c r="AG441" i="1"/>
  <c r="AG437" i="1"/>
  <c r="AG457" i="1"/>
  <c r="AG461" i="1"/>
  <c r="AG644" i="1"/>
  <c r="AG493" i="1"/>
  <c r="AG509" i="1"/>
  <c r="AG599" i="1"/>
  <c r="AG641" i="1"/>
  <c r="AG637" i="1"/>
  <c r="AG633" i="1"/>
  <c r="AG629" i="1"/>
  <c r="AG625" i="1"/>
  <c r="AG621" i="1"/>
  <c r="AG617" i="1"/>
  <c r="AG613" i="1"/>
  <c r="AG663" i="1"/>
  <c r="AG659" i="1"/>
  <c r="AG655" i="1"/>
  <c r="AG651" i="1"/>
  <c r="AG749" i="1"/>
  <c r="AG494" i="1"/>
  <c r="AG506" i="1"/>
  <c r="AG508" i="1"/>
  <c r="AG583" i="1"/>
  <c r="AG579" i="1"/>
  <c r="AG640" i="1"/>
  <c r="AG636" i="1"/>
  <c r="AG632" i="1"/>
  <c r="AG628" i="1"/>
  <c r="AG624" i="1"/>
  <c r="AG620" i="1"/>
  <c r="AG616" i="1"/>
  <c r="AG647" i="1"/>
  <c r="AG662" i="1"/>
  <c r="AG658" i="1"/>
  <c r="AG654" i="1"/>
  <c r="AG650" i="1"/>
  <c r="AG690" i="1"/>
  <c r="AG686" i="1"/>
  <c r="AG762" i="1"/>
  <c r="C444" i="3"/>
  <c r="H479" i="3"/>
  <c r="I479" i="3" s="1"/>
  <c r="I495" i="3"/>
  <c r="I508" i="3"/>
  <c r="I660" i="3"/>
  <c r="I661" i="3"/>
  <c r="J683" i="3"/>
  <c r="H743" i="3"/>
  <c r="I743" i="3" s="1"/>
  <c r="I504" i="3"/>
  <c r="H587" i="3"/>
  <c r="I587" i="3" s="1"/>
  <c r="I662" i="3"/>
  <c r="I785" i="3"/>
  <c r="H444" i="3"/>
  <c r="I444" i="3" s="1"/>
  <c r="J753" i="3"/>
  <c r="I769" i="3"/>
  <c r="I784" i="3"/>
  <c r="I776" i="3"/>
  <c r="I763" i="3"/>
  <c r="I759" i="3"/>
  <c r="I753" i="3"/>
  <c r="I722" i="3"/>
  <c r="I705" i="3"/>
  <c r="I698" i="3"/>
  <c r="I691" i="3"/>
  <c r="I683" i="3"/>
  <c r="I678" i="3"/>
  <c r="I670" i="3"/>
  <c r="I624" i="3"/>
  <c r="I628" i="3"/>
  <c r="I632" i="3"/>
  <c r="I636" i="3"/>
  <c r="I640" i="3"/>
  <c r="I642" i="3"/>
  <c r="I610" i="3"/>
  <c r="I601" i="3"/>
  <c r="I597" i="3"/>
  <c r="I575" i="3"/>
  <c r="I569" i="3"/>
  <c r="I559" i="3"/>
  <c r="I550" i="3"/>
  <c r="I546" i="3"/>
  <c r="I538" i="3"/>
  <c r="I532" i="3"/>
  <c r="I489" i="3"/>
  <c r="I484" i="3"/>
  <c r="I464" i="3"/>
  <c r="I458" i="3"/>
  <c r="I451" i="3"/>
  <c r="I443" i="3"/>
  <c r="I433" i="3"/>
  <c r="I414" i="3"/>
  <c r="I401" i="3"/>
  <c r="I396" i="3"/>
  <c r="I393" i="3"/>
  <c r="I385" i="3"/>
  <c r="I76" i="4"/>
  <c r="F368" i="3"/>
  <c r="E368" i="3"/>
  <c r="J368" i="3"/>
  <c r="I367" i="3"/>
  <c r="I366" i="3"/>
  <c r="I365" i="3"/>
  <c r="I364" i="3"/>
  <c r="I363" i="3"/>
  <c r="T368" i="1"/>
  <c r="U368" i="1"/>
  <c r="V364" i="1"/>
  <c r="V365" i="1"/>
  <c r="AG365" i="1" s="1"/>
  <c r="V366" i="1"/>
  <c r="V367" i="1"/>
  <c r="Q364" i="1"/>
  <c r="Q365" i="1"/>
  <c r="Q366" i="1"/>
  <c r="Q367" i="1"/>
  <c r="Q363" i="1"/>
  <c r="AG363" i="1" s="1"/>
  <c r="I88" i="4"/>
  <c r="E361" i="3"/>
  <c r="J361" i="3"/>
  <c r="I355" i="3"/>
  <c r="AF356" i="1"/>
  <c r="AF357" i="1"/>
  <c r="AF358" i="1"/>
  <c r="AF359" i="1"/>
  <c r="AF360" i="1"/>
  <c r="AF355" i="1"/>
  <c r="AA356" i="1"/>
  <c r="AA357" i="1"/>
  <c r="AA358" i="1"/>
  <c r="AA359" i="1"/>
  <c r="AA360" i="1"/>
  <c r="AA355" i="1"/>
  <c r="V356" i="1"/>
  <c r="V357" i="1"/>
  <c r="V358" i="1"/>
  <c r="V359" i="1"/>
  <c r="V360" i="1"/>
  <c r="V355" i="1"/>
  <c r="Q356" i="1"/>
  <c r="Q357" i="1"/>
  <c r="Q358" i="1"/>
  <c r="Q359" i="1"/>
  <c r="Q360" i="1"/>
  <c r="Q355" i="1"/>
  <c r="I75" i="4"/>
  <c r="F353" i="3"/>
  <c r="E353" i="3"/>
  <c r="J353" i="3"/>
  <c r="I352" i="3"/>
  <c r="I351" i="3"/>
  <c r="I350" i="3"/>
  <c r="I349" i="3"/>
  <c r="I348" i="3"/>
  <c r="I347" i="3"/>
  <c r="V348" i="1"/>
  <c r="V349" i="1"/>
  <c r="AG349" i="1" s="1"/>
  <c r="V350" i="1"/>
  <c r="V351" i="1"/>
  <c r="V352" i="1"/>
  <c r="V347" i="1"/>
  <c r="AG347" i="1" s="1"/>
  <c r="Q348" i="1"/>
  <c r="Q349" i="1"/>
  <c r="Q350" i="1"/>
  <c r="Q351" i="1"/>
  <c r="Q352" i="1"/>
  <c r="Q347" i="1"/>
  <c r="I74" i="4"/>
  <c r="D345" i="3"/>
  <c r="J345" i="3"/>
  <c r="I344" i="3"/>
  <c r="I343" i="3"/>
  <c r="I342" i="3"/>
  <c r="I341" i="3"/>
  <c r="I340" i="3"/>
  <c r="I339" i="3"/>
  <c r="I338" i="3"/>
  <c r="I337" i="3"/>
  <c r="I336" i="3"/>
  <c r="I335" i="3"/>
  <c r="AG336" i="1"/>
  <c r="AG340" i="1"/>
  <c r="L336" i="1"/>
  <c r="L337" i="1"/>
  <c r="AG337" i="1" s="1"/>
  <c r="L338" i="1"/>
  <c r="AG338" i="1" s="1"/>
  <c r="L339" i="1"/>
  <c r="AG339" i="1" s="1"/>
  <c r="L340" i="1"/>
  <c r="L341" i="1"/>
  <c r="AG341" i="1" s="1"/>
  <c r="L342" i="1"/>
  <c r="AG342" i="1" s="1"/>
  <c r="L343" i="1"/>
  <c r="AG343" i="1" s="1"/>
  <c r="L344" i="1"/>
  <c r="AG344" i="1" s="1"/>
  <c r="L335" i="1"/>
  <c r="AG335" i="1" s="1"/>
  <c r="I73" i="4"/>
  <c r="E333" i="3"/>
  <c r="J333" i="3"/>
  <c r="I332" i="3"/>
  <c r="I331" i="3"/>
  <c r="I330" i="3"/>
  <c r="I329" i="3"/>
  <c r="I328" i="3"/>
  <c r="I327" i="3"/>
  <c r="I326" i="3"/>
  <c r="I325" i="3"/>
  <c r="I324" i="3"/>
  <c r="Q325" i="1"/>
  <c r="AG325" i="1" s="1"/>
  <c r="Q326" i="1"/>
  <c r="AG326" i="1" s="1"/>
  <c r="Q327" i="1"/>
  <c r="AG327" i="1" s="1"/>
  <c r="Q328" i="1"/>
  <c r="AG328" i="1" s="1"/>
  <c r="Q329" i="1"/>
  <c r="AG329" i="1" s="1"/>
  <c r="Q330" i="1"/>
  <c r="AG330" i="1" s="1"/>
  <c r="Q331" i="1"/>
  <c r="AG331" i="1" s="1"/>
  <c r="Q332" i="1"/>
  <c r="AG332" i="1" s="1"/>
  <c r="Q324" i="1"/>
  <c r="AG324" i="1" s="1"/>
  <c r="I72" i="4"/>
  <c r="I321" i="3"/>
  <c r="F322" i="3"/>
  <c r="E322" i="3"/>
  <c r="J322" i="3"/>
  <c r="I320" i="3"/>
  <c r="I319" i="3"/>
  <c r="I318" i="3"/>
  <c r="I317" i="3"/>
  <c r="I316" i="3"/>
  <c r="AF317" i="1"/>
  <c r="AF318" i="1"/>
  <c r="AF319" i="1"/>
  <c r="AF320" i="1"/>
  <c r="AF321" i="1"/>
  <c r="AF316" i="1"/>
  <c r="V317" i="1"/>
  <c r="V318" i="1"/>
  <c r="V319" i="1"/>
  <c r="V320" i="1"/>
  <c r="V321" i="1"/>
  <c r="V316" i="1"/>
  <c r="Q317" i="1"/>
  <c r="AG317" i="1" s="1"/>
  <c r="Q318" i="1"/>
  <c r="Q319" i="1"/>
  <c r="Q320" i="1"/>
  <c r="Q321" i="1"/>
  <c r="AG321" i="1" s="1"/>
  <c r="Q316" i="1"/>
  <c r="I71" i="4"/>
  <c r="I70" i="4"/>
  <c r="F311" i="3"/>
  <c r="E311" i="3"/>
  <c r="J311" i="3"/>
  <c r="I310" i="3"/>
  <c r="I309" i="3"/>
  <c r="I308" i="3"/>
  <c r="I307" i="3"/>
  <c r="I306" i="3"/>
  <c r="I305" i="3"/>
  <c r="V306" i="1"/>
  <c r="AG306" i="1" s="1"/>
  <c r="V307" i="1"/>
  <c r="AG307" i="1" s="1"/>
  <c r="V308" i="1"/>
  <c r="V309" i="1"/>
  <c r="V310" i="1"/>
  <c r="AG310" i="1" s="1"/>
  <c r="V305" i="1"/>
  <c r="Q306" i="1"/>
  <c r="Q307" i="1"/>
  <c r="Q308" i="1"/>
  <c r="Q309" i="1"/>
  <c r="Q310" i="1"/>
  <c r="Q305" i="1"/>
  <c r="I69" i="4"/>
  <c r="F303" i="3"/>
  <c r="E303" i="3"/>
  <c r="J303" i="3"/>
  <c r="I302" i="3"/>
  <c r="I301" i="3"/>
  <c r="I300" i="3"/>
  <c r="I299" i="3"/>
  <c r="I298" i="3"/>
  <c r="I297" i="3"/>
  <c r="I296" i="3"/>
  <c r="I295" i="3"/>
  <c r="I294" i="3"/>
  <c r="I292" i="3"/>
  <c r="I291" i="3"/>
  <c r="I290" i="3"/>
  <c r="V291" i="1"/>
  <c r="V292" i="1"/>
  <c r="V294" i="1"/>
  <c r="V295" i="1"/>
  <c r="V296" i="1"/>
  <c r="V297" i="1"/>
  <c r="V298" i="1"/>
  <c r="V299" i="1"/>
  <c r="V300" i="1"/>
  <c r="V301" i="1"/>
  <c r="V302" i="1"/>
  <c r="V290" i="1"/>
  <c r="Q291" i="1"/>
  <c r="Q292" i="1"/>
  <c r="Q293" i="1"/>
  <c r="Q294" i="1"/>
  <c r="AG294" i="1" s="1"/>
  <c r="Q295" i="1"/>
  <c r="Q296" i="1"/>
  <c r="Q297" i="1"/>
  <c r="Q298" i="1"/>
  <c r="AG298" i="1" s="1"/>
  <c r="Q299" i="1"/>
  <c r="Q300" i="1"/>
  <c r="Q301" i="1"/>
  <c r="Q302" i="1"/>
  <c r="AG302" i="1" s="1"/>
  <c r="Q290" i="1"/>
  <c r="I68" i="4"/>
  <c r="J288" i="3"/>
  <c r="I288" i="3"/>
  <c r="I287" i="3"/>
  <c r="I286" i="3"/>
  <c r="V287" i="1"/>
  <c r="Q287" i="1"/>
  <c r="Q286" i="1"/>
  <c r="AG286" i="1" s="1"/>
  <c r="I67" i="4"/>
  <c r="G284" i="3"/>
  <c r="F284" i="3"/>
  <c r="E284" i="3"/>
  <c r="J284" i="3"/>
  <c r="I283" i="3"/>
  <c r="I282" i="3"/>
  <c r="AA283" i="1"/>
  <c r="AA282" i="1"/>
  <c r="V283" i="1"/>
  <c r="V282" i="1"/>
  <c r="Q283" i="1"/>
  <c r="AG283" i="1" s="1"/>
  <c r="Q282" i="1"/>
  <c r="I66" i="4"/>
  <c r="I65" i="4"/>
  <c r="I277" i="3"/>
  <c r="I276" i="3"/>
  <c r="Q277" i="1"/>
  <c r="AG277" i="1" s="1"/>
  <c r="Q276" i="1"/>
  <c r="AG276" i="1" s="1"/>
  <c r="I64" i="4"/>
  <c r="I63" i="4"/>
  <c r="H271" i="3"/>
  <c r="F271" i="3"/>
  <c r="E271" i="3"/>
  <c r="I270" i="3"/>
  <c r="I269" i="3"/>
  <c r="I268" i="3"/>
  <c r="I267" i="3"/>
  <c r="I266" i="3"/>
  <c r="I265" i="3"/>
  <c r="I264" i="3"/>
  <c r="I262" i="3"/>
  <c r="I261" i="3"/>
  <c r="I260" i="3"/>
  <c r="I259" i="3"/>
  <c r="AF260" i="1"/>
  <c r="AF261" i="1"/>
  <c r="AF262" i="1"/>
  <c r="AF263" i="1"/>
  <c r="AF264" i="1"/>
  <c r="AF265" i="1"/>
  <c r="AF266" i="1"/>
  <c r="AF267" i="1"/>
  <c r="AF268" i="1"/>
  <c r="AF269" i="1"/>
  <c r="AF270" i="1"/>
  <c r="AF259" i="1"/>
  <c r="V260" i="1"/>
  <c r="V261" i="1"/>
  <c r="V262" i="1"/>
  <c r="V263" i="1"/>
  <c r="V264" i="1"/>
  <c r="V265" i="1"/>
  <c r="V266" i="1"/>
  <c r="V267" i="1"/>
  <c r="V268" i="1"/>
  <c r="V269" i="1"/>
  <c r="V270" i="1"/>
  <c r="V259" i="1"/>
  <c r="Q260" i="1"/>
  <c r="Q261" i="1"/>
  <c r="Q264" i="1"/>
  <c r="Q266" i="1"/>
  <c r="Q267" i="1"/>
  <c r="Q268" i="1"/>
  <c r="Q269" i="1"/>
  <c r="Q270" i="1"/>
  <c r="Q259" i="1"/>
  <c r="I62" i="4"/>
  <c r="G257" i="3"/>
  <c r="F257" i="3"/>
  <c r="E257" i="3"/>
  <c r="J257" i="3"/>
  <c r="I256" i="3"/>
  <c r="I255" i="3"/>
  <c r="I254" i="3"/>
  <c r="I253" i="3"/>
  <c r="I252" i="3"/>
  <c r="AA253" i="1"/>
  <c r="AA254" i="1"/>
  <c r="AA255" i="1"/>
  <c r="AA256" i="1"/>
  <c r="AA252" i="1"/>
  <c r="V253" i="1"/>
  <c r="V254" i="1"/>
  <c r="V255" i="1"/>
  <c r="V256" i="1"/>
  <c r="V252" i="1"/>
  <c r="AG252" i="1" s="1"/>
  <c r="Q253" i="1"/>
  <c r="Q254" i="1"/>
  <c r="Q255" i="1"/>
  <c r="Q256" i="1"/>
  <c r="Q252" i="1"/>
  <c r="I61" i="4"/>
  <c r="F250" i="3"/>
  <c r="E250" i="3"/>
  <c r="J250" i="3"/>
  <c r="I249" i="3"/>
  <c r="I248" i="3"/>
  <c r="I247" i="3"/>
  <c r="I246" i="3"/>
  <c r="I244" i="3"/>
  <c r="I243" i="3"/>
  <c r="I242" i="3"/>
  <c r="V243" i="1"/>
  <c r="V246" i="1"/>
  <c r="V247" i="1"/>
  <c r="V248" i="1"/>
  <c r="V249" i="1"/>
  <c r="V242" i="1"/>
  <c r="Q243" i="1"/>
  <c r="Q244" i="1"/>
  <c r="Q245" i="1"/>
  <c r="Q246" i="1"/>
  <c r="Q247" i="1"/>
  <c r="Q248" i="1"/>
  <c r="Q249" i="1"/>
  <c r="Q242" i="1"/>
  <c r="I60" i="4"/>
  <c r="H240" i="3"/>
  <c r="F240" i="3"/>
  <c r="E240" i="3"/>
  <c r="J240" i="3"/>
  <c r="I239" i="3"/>
  <c r="I238" i="3"/>
  <c r="I237" i="3"/>
  <c r="I236" i="3"/>
  <c r="I235" i="3"/>
  <c r="I234" i="3"/>
  <c r="I233" i="3"/>
  <c r="I232" i="3"/>
  <c r="AF233" i="1"/>
  <c r="AF234" i="1"/>
  <c r="AF235" i="1"/>
  <c r="AF236" i="1"/>
  <c r="AF237" i="1"/>
  <c r="AF238" i="1"/>
  <c r="AF239" i="1"/>
  <c r="AG239" i="1" s="1"/>
  <c r="AF232" i="1"/>
  <c r="V233" i="1"/>
  <c r="V234" i="1"/>
  <c r="V235" i="1"/>
  <c r="V236" i="1"/>
  <c r="V237" i="1"/>
  <c r="V238" i="1"/>
  <c r="V239" i="1"/>
  <c r="V232" i="1"/>
  <c r="Q233" i="1"/>
  <c r="Q234" i="1"/>
  <c r="Q235" i="1"/>
  <c r="Q236" i="1"/>
  <c r="Q237" i="1"/>
  <c r="Q238" i="1"/>
  <c r="Q239" i="1"/>
  <c r="Q232" i="1"/>
  <c r="I59" i="4"/>
  <c r="H230" i="3"/>
  <c r="F230" i="3"/>
  <c r="E230" i="3"/>
  <c r="J230" i="3"/>
  <c r="I229" i="3"/>
  <c r="I227" i="3"/>
  <c r="I226" i="3"/>
  <c r="I225" i="3"/>
  <c r="I223" i="3"/>
  <c r="I222" i="3"/>
  <c r="I221" i="3"/>
  <c r="I219" i="3"/>
  <c r="I218" i="3"/>
  <c r="I217" i="3"/>
  <c r="I215" i="3"/>
  <c r="I214" i="3"/>
  <c r="I213" i="3"/>
  <c r="I211" i="3"/>
  <c r="I210" i="3"/>
  <c r="I209" i="3"/>
  <c r="I208" i="3"/>
  <c r="I665" i="3" l="1"/>
  <c r="I311" i="3"/>
  <c r="I303" i="3"/>
  <c r="I357" i="3"/>
  <c r="I360" i="3"/>
  <c r="I353" i="3"/>
  <c r="I356" i="3"/>
  <c r="I359" i="3"/>
  <c r="I358" i="3"/>
  <c r="AG249" i="1"/>
  <c r="AG290" i="1"/>
  <c r="AG299" i="1"/>
  <c r="AG295" i="1"/>
  <c r="AG253" i="1"/>
  <c r="AG364" i="1"/>
  <c r="AG235" i="1"/>
  <c r="AG247" i="1"/>
  <c r="AG267" i="1"/>
  <c r="AG282" i="1"/>
  <c r="AG308" i="1"/>
  <c r="AG350" i="1"/>
  <c r="AG234" i="1"/>
  <c r="AG260" i="1"/>
  <c r="AG292" i="1"/>
  <c r="AG366" i="1"/>
  <c r="AG237" i="1"/>
  <c r="AG233" i="1"/>
  <c r="AG242" i="1"/>
  <c r="AG246" i="1"/>
  <c r="AG259" i="1"/>
  <c r="AG300" i="1"/>
  <c r="AG296" i="1"/>
  <c r="AG291" i="1"/>
  <c r="AG305" i="1"/>
  <c r="AG319" i="1"/>
  <c r="AG359" i="1"/>
  <c r="AG238" i="1"/>
  <c r="AG264" i="1"/>
  <c r="AG236" i="1"/>
  <c r="AG243" i="1"/>
  <c r="AG256" i="1"/>
  <c r="AG270" i="1"/>
  <c r="AG266" i="1"/>
  <c r="AG320" i="1"/>
  <c r="AG316" i="1"/>
  <c r="AG322" i="1" s="1"/>
  <c r="AG318" i="1"/>
  <c r="AG352" i="1"/>
  <c r="AG348" i="1"/>
  <c r="AG360" i="1"/>
  <c r="AG356" i="1"/>
  <c r="AG358" i="1"/>
  <c r="AG268" i="1"/>
  <c r="AG232" i="1"/>
  <c r="AG248" i="1"/>
  <c r="AG254" i="1"/>
  <c r="AG255" i="1"/>
  <c r="AG269" i="1"/>
  <c r="AG261" i="1"/>
  <c r="AG287" i="1"/>
  <c r="AG301" i="1"/>
  <c r="AG297" i="1"/>
  <c r="AG309" i="1"/>
  <c r="AG351" i="1"/>
  <c r="AG355" i="1"/>
  <c r="AG357" i="1"/>
  <c r="AG367" i="1"/>
  <c r="H322" i="3"/>
  <c r="I257" i="3"/>
  <c r="J271" i="3"/>
  <c r="I368" i="3"/>
  <c r="I361" i="3"/>
  <c r="I345" i="3"/>
  <c r="I333" i="3"/>
  <c r="I293" i="3"/>
  <c r="I284" i="3"/>
  <c r="I271" i="3"/>
  <c r="I263" i="3"/>
  <c r="I250" i="3"/>
  <c r="I245" i="3"/>
  <c r="I240" i="3"/>
  <c r="I212" i="3"/>
  <c r="I216" i="3"/>
  <c r="I220" i="3"/>
  <c r="I224" i="3"/>
  <c r="I228" i="3"/>
  <c r="I230" i="3"/>
  <c r="I322" i="3" l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G224" i="1" s="1"/>
  <c r="AF225" i="1"/>
  <c r="AF226" i="1"/>
  <c r="AF227" i="1"/>
  <c r="AF228" i="1"/>
  <c r="AF229" i="1"/>
  <c r="AF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08" i="1"/>
  <c r="Q209" i="1"/>
  <c r="Q210" i="1"/>
  <c r="Q211" i="1"/>
  <c r="AG211" i="1" s="1"/>
  <c r="Q212" i="1"/>
  <c r="Q213" i="1"/>
  <c r="Q214" i="1"/>
  <c r="Q215" i="1"/>
  <c r="AG215" i="1" s="1"/>
  <c r="Q216" i="1"/>
  <c r="Q217" i="1"/>
  <c r="Q218" i="1"/>
  <c r="Q219" i="1"/>
  <c r="AG219" i="1" s="1"/>
  <c r="Q220" i="1"/>
  <c r="Q221" i="1"/>
  <c r="Q222" i="1"/>
  <c r="Q223" i="1"/>
  <c r="AG223" i="1" s="1"/>
  <c r="Q224" i="1"/>
  <c r="Q225" i="1"/>
  <c r="Q226" i="1"/>
  <c r="Q227" i="1"/>
  <c r="AG227" i="1" s="1"/>
  <c r="Q228" i="1"/>
  <c r="Q229" i="1"/>
  <c r="Q208" i="1"/>
  <c r="AG208" i="1" s="1"/>
  <c r="I58" i="4"/>
  <c r="E206" i="3"/>
  <c r="J206" i="3"/>
  <c r="I205" i="3"/>
  <c r="I204" i="3"/>
  <c r="Q205" i="1"/>
  <c r="AG205" i="1" s="1"/>
  <c r="Q204" i="1"/>
  <c r="AG204" i="1" s="1"/>
  <c r="I57" i="4"/>
  <c r="F202" i="3"/>
  <c r="E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V189" i="1"/>
  <c r="V190" i="1"/>
  <c r="V191" i="1"/>
  <c r="V192" i="1"/>
  <c r="V193" i="1"/>
  <c r="V194" i="1"/>
  <c r="V195" i="1"/>
  <c r="V196" i="1"/>
  <c r="AG196" i="1" s="1"/>
  <c r="V197" i="1"/>
  <c r="V198" i="1"/>
  <c r="V199" i="1"/>
  <c r="V200" i="1"/>
  <c r="V201" i="1"/>
  <c r="V188" i="1"/>
  <c r="Q189" i="1"/>
  <c r="Q190" i="1"/>
  <c r="Q191" i="1"/>
  <c r="Q192" i="1"/>
  <c r="AG192" i="1" s="1"/>
  <c r="Q193" i="1"/>
  <c r="Q194" i="1"/>
  <c r="Q195" i="1"/>
  <c r="Q196" i="1"/>
  <c r="Q197" i="1"/>
  <c r="Q198" i="1"/>
  <c r="Q199" i="1"/>
  <c r="Q200" i="1"/>
  <c r="AG200" i="1" s="1"/>
  <c r="Q201" i="1"/>
  <c r="Q188" i="1"/>
  <c r="I56" i="4"/>
  <c r="H186" i="3"/>
  <c r="F186" i="3"/>
  <c r="E186" i="3"/>
  <c r="I185" i="3"/>
  <c r="I184" i="3"/>
  <c r="I183" i="3"/>
  <c r="I182" i="3"/>
  <c r="I181" i="3"/>
  <c r="I180" i="3"/>
  <c r="I179" i="3"/>
  <c r="I178" i="3"/>
  <c r="I177" i="3"/>
  <c r="I176" i="3"/>
  <c r="I175" i="3"/>
  <c r="AF176" i="1"/>
  <c r="AF177" i="1"/>
  <c r="AF178" i="1"/>
  <c r="AF179" i="1"/>
  <c r="AF180" i="1"/>
  <c r="AF181" i="1"/>
  <c r="AF182" i="1"/>
  <c r="AF183" i="1"/>
  <c r="AF184" i="1"/>
  <c r="AF185" i="1"/>
  <c r="AF175" i="1"/>
  <c r="V176" i="1"/>
  <c r="V177" i="1"/>
  <c r="V178" i="1"/>
  <c r="V179" i="1"/>
  <c r="V180" i="1"/>
  <c r="V181" i="1"/>
  <c r="V182" i="1"/>
  <c r="V183" i="1"/>
  <c r="V184" i="1"/>
  <c r="V185" i="1"/>
  <c r="V175" i="1"/>
  <c r="Q176" i="1"/>
  <c r="Q177" i="1"/>
  <c r="Q178" i="1"/>
  <c r="Q179" i="1"/>
  <c r="Q180" i="1"/>
  <c r="Q181" i="1"/>
  <c r="Q182" i="1"/>
  <c r="Q183" i="1"/>
  <c r="Q184" i="1"/>
  <c r="Q185" i="1"/>
  <c r="Q175" i="1"/>
  <c r="I27" i="4"/>
  <c r="H173" i="3"/>
  <c r="D173" i="3"/>
  <c r="C173" i="3"/>
  <c r="J173" i="3"/>
  <c r="I172" i="3"/>
  <c r="I171" i="3"/>
  <c r="I170" i="3"/>
  <c r="I169" i="3"/>
  <c r="AF170" i="1"/>
  <c r="AF171" i="1"/>
  <c r="AF172" i="1"/>
  <c r="AF169" i="1"/>
  <c r="L170" i="1"/>
  <c r="L171" i="1"/>
  <c r="L172" i="1"/>
  <c r="L169" i="1"/>
  <c r="G170" i="1"/>
  <c r="G171" i="1"/>
  <c r="G172" i="1"/>
  <c r="G169" i="1"/>
  <c r="I21" i="4"/>
  <c r="I166" i="3"/>
  <c r="L167" i="1"/>
  <c r="L166" i="1"/>
  <c r="AG166" i="1" s="1"/>
  <c r="I20" i="4"/>
  <c r="I164" i="3"/>
  <c r="I163" i="3"/>
  <c r="I162" i="3"/>
  <c r="G163" i="1"/>
  <c r="AG163" i="1" s="1"/>
  <c r="G164" i="1"/>
  <c r="AG164" i="1" s="1"/>
  <c r="G162" i="1"/>
  <c r="AG162" i="1" s="1"/>
  <c r="AG171" i="1" l="1"/>
  <c r="AG175" i="1"/>
  <c r="AG182" i="1"/>
  <c r="AG178" i="1"/>
  <c r="AG201" i="1"/>
  <c r="AG197" i="1"/>
  <c r="AG193" i="1"/>
  <c r="AG189" i="1"/>
  <c r="AG228" i="1"/>
  <c r="AG220" i="1"/>
  <c r="AG216" i="1"/>
  <c r="AG212" i="1"/>
  <c r="AG169" i="1"/>
  <c r="AG185" i="1"/>
  <c r="AG181" i="1"/>
  <c r="AG177" i="1"/>
  <c r="AG226" i="1"/>
  <c r="AG222" i="1"/>
  <c r="AG218" i="1"/>
  <c r="AG214" i="1"/>
  <c r="AG210" i="1"/>
  <c r="AG184" i="1"/>
  <c r="AG180" i="1"/>
  <c r="AG176" i="1"/>
  <c r="AG199" i="1"/>
  <c r="AG195" i="1"/>
  <c r="AG191" i="1"/>
  <c r="AG229" i="1"/>
  <c r="AG225" i="1"/>
  <c r="AG221" i="1"/>
  <c r="AG217" i="1"/>
  <c r="AG213" i="1"/>
  <c r="AG209" i="1"/>
  <c r="AG170" i="1"/>
  <c r="AG172" i="1"/>
  <c r="AG183" i="1"/>
  <c r="AG179" i="1"/>
  <c r="AG188" i="1"/>
  <c r="AG198" i="1"/>
  <c r="AG194" i="1"/>
  <c r="AG190" i="1"/>
  <c r="J186" i="3"/>
  <c r="I206" i="3"/>
  <c r="I202" i="3"/>
  <c r="I186" i="3"/>
  <c r="I173" i="3"/>
  <c r="I19" i="4" l="1"/>
  <c r="D160" i="3"/>
  <c r="C160" i="3"/>
  <c r="J160" i="3"/>
  <c r="I159" i="3"/>
  <c r="I158" i="3"/>
  <c r="I157" i="3"/>
  <c r="I156" i="3"/>
  <c r="I155" i="3"/>
  <c r="I160" i="3" l="1"/>
  <c r="L156" i="1"/>
  <c r="L157" i="1"/>
  <c r="L158" i="1"/>
  <c r="L159" i="1"/>
  <c r="L155" i="1"/>
  <c r="G156" i="1"/>
  <c r="G157" i="1"/>
  <c r="AG157" i="1" s="1"/>
  <c r="G158" i="1"/>
  <c r="G159" i="1"/>
  <c r="G155" i="1"/>
  <c r="I18" i="4"/>
  <c r="D153" i="3"/>
  <c r="C153" i="3"/>
  <c r="J153" i="3"/>
  <c r="I152" i="3"/>
  <c r="I151" i="3"/>
  <c r="I150" i="3"/>
  <c r="I149" i="3"/>
  <c r="AG150" i="1"/>
  <c r="L150" i="1"/>
  <c r="L151" i="1"/>
  <c r="L152" i="1"/>
  <c r="L149" i="1"/>
  <c r="G150" i="1"/>
  <c r="G151" i="1"/>
  <c r="AG151" i="1" s="1"/>
  <c r="G152" i="1"/>
  <c r="G149" i="1"/>
  <c r="I17" i="4"/>
  <c r="H147" i="3"/>
  <c r="F147" i="3"/>
  <c r="E147" i="3"/>
  <c r="D147" i="3"/>
  <c r="J147" i="3"/>
  <c r="I146" i="3"/>
  <c r="I145" i="3"/>
  <c r="I144" i="3"/>
  <c r="I143" i="3"/>
  <c r="I142" i="3"/>
  <c r="I141" i="3"/>
  <c r="I140" i="3"/>
  <c r="I139" i="3"/>
  <c r="I138" i="3"/>
  <c r="I137" i="3"/>
  <c r="I136" i="3"/>
  <c r="AF137" i="1"/>
  <c r="AF138" i="1"/>
  <c r="AF139" i="1"/>
  <c r="AF140" i="1"/>
  <c r="AF141" i="1"/>
  <c r="AF142" i="1"/>
  <c r="AF143" i="1"/>
  <c r="AF144" i="1"/>
  <c r="AF145" i="1"/>
  <c r="AF146" i="1"/>
  <c r="AF136" i="1"/>
  <c r="V137" i="1"/>
  <c r="V138" i="1"/>
  <c r="V139" i="1"/>
  <c r="V140" i="1"/>
  <c r="V141" i="1"/>
  <c r="V142" i="1"/>
  <c r="V143" i="1"/>
  <c r="V144" i="1"/>
  <c r="V145" i="1"/>
  <c r="V146" i="1"/>
  <c r="V136" i="1"/>
  <c r="Q137" i="1"/>
  <c r="Q138" i="1"/>
  <c r="Q139" i="1"/>
  <c r="Q140" i="1"/>
  <c r="Q141" i="1"/>
  <c r="Q142" i="1"/>
  <c r="Q143" i="1"/>
  <c r="Q144" i="1"/>
  <c r="Q145" i="1"/>
  <c r="Q146" i="1"/>
  <c r="Q136" i="1"/>
  <c r="L137" i="1"/>
  <c r="L138" i="1"/>
  <c r="L139" i="1"/>
  <c r="L140" i="1"/>
  <c r="L141" i="1"/>
  <c r="L142" i="1"/>
  <c r="L143" i="1"/>
  <c r="L144" i="1"/>
  <c r="L145" i="1"/>
  <c r="L146" i="1"/>
  <c r="L136" i="1"/>
  <c r="I16" i="4"/>
  <c r="I133" i="3"/>
  <c r="L134" i="1"/>
  <c r="L133" i="1"/>
  <c r="AG133" i="1" s="1"/>
  <c r="I26" i="4"/>
  <c r="F131" i="3"/>
  <c r="D131" i="3"/>
  <c r="J131" i="3"/>
  <c r="I130" i="3"/>
  <c r="I129" i="3"/>
  <c r="I128" i="3"/>
  <c r="I127" i="3"/>
  <c r="V128" i="1"/>
  <c r="V129" i="1"/>
  <c r="V130" i="1"/>
  <c r="V127" i="1"/>
  <c r="AG127" i="1" s="1"/>
  <c r="L128" i="1"/>
  <c r="L129" i="1"/>
  <c r="AG129" i="1" s="1"/>
  <c r="L130" i="1"/>
  <c r="L127" i="1"/>
  <c r="I25" i="4"/>
  <c r="F125" i="3"/>
  <c r="D125" i="3"/>
  <c r="J125" i="3"/>
  <c r="I124" i="3"/>
  <c r="I123" i="3"/>
  <c r="I122" i="3"/>
  <c r="I120" i="3"/>
  <c r="V124" i="1"/>
  <c r="V120" i="1"/>
  <c r="V122" i="1"/>
  <c r="V123" i="1"/>
  <c r="AG123" i="1" s="1"/>
  <c r="L121" i="1"/>
  <c r="L122" i="1"/>
  <c r="L123" i="1"/>
  <c r="L124" i="1"/>
  <c r="L120" i="1"/>
  <c r="I15" i="4"/>
  <c r="L118" i="1"/>
  <c r="L117" i="1"/>
  <c r="I14" i="4"/>
  <c r="AG149" i="1" l="1"/>
  <c r="AG142" i="1"/>
  <c r="AG156" i="1"/>
  <c r="AG146" i="1"/>
  <c r="AG138" i="1"/>
  <c r="AG152" i="1"/>
  <c r="AG128" i="1"/>
  <c r="AG122" i="1"/>
  <c r="AG130" i="1"/>
  <c r="AG145" i="1"/>
  <c r="AG141" i="1"/>
  <c r="AG137" i="1"/>
  <c r="AG155" i="1"/>
  <c r="AG144" i="1"/>
  <c r="AG140" i="1"/>
  <c r="AG124" i="1"/>
  <c r="AG136" i="1"/>
  <c r="AG143" i="1"/>
  <c r="AG139" i="1"/>
  <c r="AG158" i="1"/>
  <c r="AG159" i="1"/>
  <c r="AG120" i="1"/>
  <c r="I153" i="3"/>
  <c r="I147" i="3"/>
  <c r="I131" i="3"/>
  <c r="I121" i="3"/>
  <c r="F115" i="3"/>
  <c r="D115" i="3"/>
  <c r="D1192" i="3" s="1"/>
  <c r="J115" i="3"/>
  <c r="I114" i="3"/>
  <c r="I113" i="3"/>
  <c r="I112" i="3"/>
  <c r="I111" i="3"/>
  <c r="I110" i="3"/>
  <c r="I109" i="3"/>
  <c r="V110" i="1"/>
  <c r="V111" i="1"/>
  <c r="V112" i="1"/>
  <c r="V113" i="1"/>
  <c r="V114" i="1"/>
  <c r="V109" i="1"/>
  <c r="L110" i="1"/>
  <c r="L111" i="1"/>
  <c r="L112" i="1"/>
  <c r="L113" i="1"/>
  <c r="AG113" i="1" s="1"/>
  <c r="L114" i="1"/>
  <c r="L109" i="1"/>
  <c r="I24" i="4"/>
  <c r="F107" i="3"/>
  <c r="E107" i="3"/>
  <c r="C107" i="3"/>
  <c r="J107" i="3"/>
  <c r="I106" i="3"/>
  <c r="I105" i="3"/>
  <c r="I104" i="3"/>
  <c r="I103" i="3"/>
  <c r="AF104" i="1"/>
  <c r="AF105" i="1"/>
  <c r="AF106" i="1"/>
  <c r="AF103" i="1"/>
  <c r="V104" i="1"/>
  <c r="V105" i="1"/>
  <c r="V106" i="1"/>
  <c r="V103" i="1"/>
  <c r="Q104" i="1"/>
  <c r="Q105" i="1"/>
  <c r="Q106" i="1"/>
  <c r="Q103" i="1"/>
  <c r="G104" i="1"/>
  <c r="G105" i="1"/>
  <c r="AG105" i="1" s="1"/>
  <c r="G106" i="1"/>
  <c r="G103" i="1"/>
  <c r="I23" i="4"/>
  <c r="H101" i="3"/>
  <c r="F101" i="3"/>
  <c r="E101" i="3"/>
  <c r="D101" i="3"/>
  <c r="C101" i="3"/>
  <c r="J101" i="3"/>
  <c r="I100" i="3"/>
  <c r="I99" i="3"/>
  <c r="I98" i="3"/>
  <c r="I97" i="3"/>
  <c r="I96" i="3"/>
  <c r="I95" i="3"/>
  <c r="I94" i="3"/>
  <c r="I93" i="3"/>
  <c r="I92" i="3"/>
  <c r="I91" i="3"/>
  <c r="I90" i="3"/>
  <c r="I89" i="3"/>
  <c r="AF90" i="1"/>
  <c r="AF91" i="1"/>
  <c r="AF92" i="1"/>
  <c r="AF93" i="1"/>
  <c r="AF94" i="1"/>
  <c r="AF95" i="1"/>
  <c r="AF96" i="1"/>
  <c r="AF97" i="1"/>
  <c r="AF98" i="1"/>
  <c r="AF99" i="1"/>
  <c r="AF100" i="1"/>
  <c r="AF89" i="1"/>
  <c r="V90" i="1"/>
  <c r="V91" i="1"/>
  <c r="V92" i="1"/>
  <c r="V93" i="1"/>
  <c r="V94" i="1"/>
  <c r="V95" i="1"/>
  <c r="V96" i="1"/>
  <c r="V97" i="1"/>
  <c r="V98" i="1"/>
  <c r="V99" i="1"/>
  <c r="V100" i="1"/>
  <c r="V89" i="1"/>
  <c r="Q90" i="1"/>
  <c r="Q91" i="1"/>
  <c r="Q92" i="1"/>
  <c r="Q93" i="1"/>
  <c r="Q94" i="1"/>
  <c r="Q95" i="1"/>
  <c r="Q96" i="1"/>
  <c r="Q97" i="1"/>
  <c r="Q98" i="1"/>
  <c r="Q99" i="1"/>
  <c r="Q100" i="1"/>
  <c r="Q89" i="1"/>
  <c r="L90" i="1"/>
  <c r="L91" i="1"/>
  <c r="L92" i="1"/>
  <c r="L93" i="1"/>
  <c r="L94" i="1"/>
  <c r="L95" i="1"/>
  <c r="L96" i="1"/>
  <c r="L97" i="1"/>
  <c r="L98" i="1"/>
  <c r="L99" i="1"/>
  <c r="L100" i="1"/>
  <c r="L89" i="1"/>
  <c r="G90" i="1"/>
  <c r="G91" i="1"/>
  <c r="G92" i="1"/>
  <c r="G93" i="1"/>
  <c r="G94" i="1"/>
  <c r="G95" i="1"/>
  <c r="G96" i="1"/>
  <c r="G97" i="1"/>
  <c r="G98" i="1"/>
  <c r="G99" i="1"/>
  <c r="G100" i="1"/>
  <c r="G89" i="1"/>
  <c r="I22" i="4"/>
  <c r="H87" i="3"/>
  <c r="F87" i="3"/>
  <c r="E87" i="3"/>
  <c r="C87" i="3"/>
  <c r="J87" i="3"/>
  <c r="I86" i="3"/>
  <c r="I85" i="3"/>
  <c r="I84" i="3"/>
  <c r="I83" i="3"/>
  <c r="I82" i="3"/>
  <c r="I81" i="3"/>
  <c r="I80" i="3"/>
  <c r="I79" i="3"/>
  <c r="I78" i="3"/>
  <c r="I77" i="3"/>
  <c r="AF78" i="1"/>
  <c r="AF79" i="1"/>
  <c r="AF80" i="1"/>
  <c r="AF81" i="1"/>
  <c r="AF82" i="1"/>
  <c r="AF83" i="1"/>
  <c r="AF84" i="1"/>
  <c r="AF85" i="1"/>
  <c r="AF86" i="1"/>
  <c r="AF77" i="1"/>
  <c r="V78" i="1"/>
  <c r="V79" i="1"/>
  <c r="V80" i="1"/>
  <c r="V81" i="1"/>
  <c r="V82" i="1"/>
  <c r="V83" i="1"/>
  <c r="V84" i="1"/>
  <c r="V85" i="1"/>
  <c r="V86" i="1"/>
  <c r="V77" i="1"/>
  <c r="Q78" i="1"/>
  <c r="Q79" i="1"/>
  <c r="Q80" i="1"/>
  <c r="Q81" i="1"/>
  <c r="Q82" i="1"/>
  <c r="Q83" i="1"/>
  <c r="Q84" i="1"/>
  <c r="Q85" i="1"/>
  <c r="Q86" i="1"/>
  <c r="Q77" i="1"/>
  <c r="G78" i="1"/>
  <c r="G79" i="1"/>
  <c r="G80" i="1"/>
  <c r="G81" i="1"/>
  <c r="AG81" i="1" s="1"/>
  <c r="G82" i="1"/>
  <c r="G83" i="1"/>
  <c r="G84" i="1"/>
  <c r="G85" i="1"/>
  <c r="AG85" i="1" s="1"/>
  <c r="G86" i="1"/>
  <c r="G77" i="1"/>
  <c r="I13" i="4"/>
  <c r="H75" i="3"/>
  <c r="F75" i="3"/>
  <c r="E75" i="3"/>
  <c r="C75" i="3"/>
  <c r="J75" i="3"/>
  <c r="I74" i="3"/>
  <c r="I73" i="3"/>
  <c r="I72" i="3"/>
  <c r="I71" i="3"/>
  <c r="I70" i="3"/>
  <c r="I69" i="3"/>
  <c r="I68" i="3"/>
  <c r="I67" i="3"/>
  <c r="I66" i="3"/>
  <c r="I65" i="3"/>
  <c r="AF66" i="1"/>
  <c r="AF67" i="1"/>
  <c r="AF68" i="1"/>
  <c r="AF69" i="1"/>
  <c r="AF70" i="1"/>
  <c r="AF71" i="1"/>
  <c r="AF72" i="1"/>
  <c r="AF73" i="1"/>
  <c r="AF74" i="1"/>
  <c r="AF65" i="1"/>
  <c r="V66" i="1"/>
  <c r="V67" i="1"/>
  <c r="V68" i="1"/>
  <c r="V69" i="1"/>
  <c r="V70" i="1"/>
  <c r="V71" i="1"/>
  <c r="V72" i="1"/>
  <c r="V73" i="1"/>
  <c r="V74" i="1"/>
  <c r="V65" i="1"/>
  <c r="Q66" i="1"/>
  <c r="Q67" i="1"/>
  <c r="Q68" i="1"/>
  <c r="Q69" i="1"/>
  <c r="Q70" i="1"/>
  <c r="Q71" i="1"/>
  <c r="Q72" i="1"/>
  <c r="Q73" i="1"/>
  <c r="Q74" i="1"/>
  <c r="Q65" i="1"/>
  <c r="G66" i="1"/>
  <c r="G67" i="1"/>
  <c r="G68" i="1"/>
  <c r="G69" i="1"/>
  <c r="G70" i="1"/>
  <c r="G71" i="1"/>
  <c r="G72" i="1"/>
  <c r="G73" i="1"/>
  <c r="G74" i="1"/>
  <c r="G65" i="1"/>
  <c r="I12" i="4"/>
  <c r="I60" i="3"/>
  <c r="I61" i="3"/>
  <c r="I62" i="3"/>
  <c r="I59" i="3"/>
  <c r="H63" i="3"/>
  <c r="F63" i="3"/>
  <c r="E63" i="3"/>
  <c r="C63" i="3"/>
  <c r="J63" i="3"/>
  <c r="AF60" i="1"/>
  <c r="AF61" i="1"/>
  <c r="AF62" i="1"/>
  <c r="AF59" i="1"/>
  <c r="V60" i="1"/>
  <c r="V61" i="1"/>
  <c r="V62" i="1"/>
  <c r="V59" i="1"/>
  <c r="Q60" i="1"/>
  <c r="Q61" i="1"/>
  <c r="Q62" i="1"/>
  <c r="Q59" i="1"/>
  <c r="G60" i="1"/>
  <c r="AG60" i="1" s="1"/>
  <c r="G61" i="1"/>
  <c r="G62" i="1"/>
  <c r="G59" i="1"/>
  <c r="AG59" i="1" s="1"/>
  <c r="I11" i="4"/>
  <c r="C57" i="3"/>
  <c r="I57" i="3" s="1"/>
  <c r="J57" i="3"/>
  <c r="I56" i="3"/>
  <c r="I55" i="3"/>
  <c r="I54" i="3"/>
  <c r="I53" i="3"/>
  <c r="G54" i="1"/>
  <c r="AG54" i="1" s="1"/>
  <c r="G55" i="1"/>
  <c r="AG55" i="1" s="1"/>
  <c r="G56" i="1"/>
  <c r="AG56" i="1" s="1"/>
  <c r="G53" i="1"/>
  <c r="AG53" i="1" s="1"/>
  <c r="I10" i="4"/>
  <c r="H51" i="3"/>
  <c r="F51" i="3"/>
  <c r="E51" i="3"/>
  <c r="C51" i="3"/>
  <c r="J51" i="3"/>
  <c r="I50" i="3"/>
  <c r="I49" i="3"/>
  <c r="I48" i="3"/>
  <c r="I47" i="3"/>
  <c r="I46" i="3"/>
  <c r="AF47" i="1"/>
  <c r="AF48" i="1"/>
  <c r="AF49" i="1"/>
  <c r="AF50" i="1"/>
  <c r="AF46" i="1"/>
  <c r="V47" i="1"/>
  <c r="V48" i="1"/>
  <c r="V49" i="1"/>
  <c r="V50" i="1"/>
  <c r="V46" i="1"/>
  <c r="Q47" i="1"/>
  <c r="Q48" i="1"/>
  <c r="Q49" i="1"/>
  <c r="Q50" i="1"/>
  <c r="Q46" i="1"/>
  <c r="G47" i="1"/>
  <c r="G48" i="1"/>
  <c r="G49" i="1"/>
  <c r="G50" i="1"/>
  <c r="G46" i="1"/>
  <c r="I9" i="4"/>
  <c r="I38" i="3"/>
  <c r="C44" i="3"/>
  <c r="I43" i="3"/>
  <c r="I42" i="3"/>
  <c r="I41" i="3"/>
  <c r="I40" i="3"/>
  <c r="I39" i="3"/>
  <c r="I37" i="3"/>
  <c r="I36" i="3"/>
  <c r="I35" i="3"/>
  <c r="I34" i="3"/>
  <c r="AF35" i="1"/>
  <c r="AF36" i="1"/>
  <c r="AF37" i="1"/>
  <c r="AF38" i="1"/>
  <c r="AF39" i="1"/>
  <c r="AF40" i="1"/>
  <c r="AF41" i="1"/>
  <c r="AF42" i="1"/>
  <c r="AF43" i="1"/>
  <c r="AF34" i="1"/>
  <c r="AA35" i="1"/>
  <c r="AA36" i="1"/>
  <c r="AA37" i="1"/>
  <c r="AA38" i="1"/>
  <c r="AA39" i="1"/>
  <c r="AA40" i="1"/>
  <c r="AA41" i="1"/>
  <c r="AA42" i="1"/>
  <c r="AA43" i="1"/>
  <c r="AA34" i="1"/>
  <c r="V35" i="1"/>
  <c r="V36" i="1"/>
  <c r="V37" i="1"/>
  <c r="V38" i="1"/>
  <c r="V39" i="1"/>
  <c r="V40" i="1"/>
  <c r="V41" i="1"/>
  <c r="V42" i="1"/>
  <c r="V43" i="1"/>
  <c r="V34" i="1"/>
  <c r="Q35" i="1"/>
  <c r="Q36" i="1"/>
  <c r="Q37" i="1"/>
  <c r="Q38" i="1"/>
  <c r="Q39" i="1"/>
  <c r="Q40" i="1"/>
  <c r="Q41" i="1"/>
  <c r="Q42" i="1"/>
  <c r="Q43" i="1"/>
  <c r="Q34" i="1"/>
  <c r="L35" i="1"/>
  <c r="L36" i="1"/>
  <c r="L37" i="1"/>
  <c r="L38" i="1"/>
  <c r="L39" i="1"/>
  <c r="L40" i="1"/>
  <c r="L41" i="1"/>
  <c r="L42" i="1"/>
  <c r="L43" i="1"/>
  <c r="L34" i="1"/>
  <c r="G35" i="1"/>
  <c r="G36" i="1"/>
  <c r="G37" i="1"/>
  <c r="G38" i="1"/>
  <c r="G39" i="1"/>
  <c r="G40" i="1"/>
  <c r="G41" i="1"/>
  <c r="G42" i="1"/>
  <c r="G43" i="1"/>
  <c r="G34" i="1"/>
  <c r="I8" i="4"/>
  <c r="I28" i="3"/>
  <c r="I29" i="3"/>
  <c r="I30" i="3"/>
  <c r="I31" i="3"/>
  <c r="I27" i="3"/>
  <c r="H32" i="3"/>
  <c r="F32" i="3"/>
  <c r="E32" i="3"/>
  <c r="D32" i="3"/>
  <c r="C32" i="3"/>
  <c r="AF28" i="1"/>
  <c r="AF29" i="1"/>
  <c r="AF30" i="1"/>
  <c r="AF31" i="1"/>
  <c r="AF27" i="1"/>
  <c r="V28" i="1"/>
  <c r="V29" i="1"/>
  <c r="V30" i="1"/>
  <c r="V31" i="1"/>
  <c r="V27" i="1"/>
  <c r="Q28" i="1"/>
  <c r="Q29" i="1"/>
  <c r="Q30" i="1"/>
  <c r="Q31" i="1"/>
  <c r="Q27" i="1"/>
  <c r="L28" i="1"/>
  <c r="L29" i="1"/>
  <c r="L30" i="1"/>
  <c r="L31" i="1"/>
  <c r="L27" i="1"/>
  <c r="G28" i="1"/>
  <c r="G29" i="1"/>
  <c r="G30" i="1"/>
  <c r="G31" i="1"/>
  <c r="G27" i="1"/>
  <c r="I7" i="4"/>
  <c r="I6" i="4"/>
  <c r="H16" i="3"/>
  <c r="F16" i="3"/>
  <c r="E16" i="3"/>
  <c r="C16" i="3"/>
  <c r="I15" i="3"/>
  <c r="I14" i="3"/>
  <c r="I13" i="3"/>
  <c r="I12" i="3"/>
  <c r="I11" i="3"/>
  <c r="I10" i="3"/>
  <c r="I9" i="3"/>
  <c r="I8" i="3"/>
  <c r="I7" i="3"/>
  <c r="AF19" i="1"/>
  <c r="AF20" i="1"/>
  <c r="AF21" i="1"/>
  <c r="AF22" i="1"/>
  <c r="AF23" i="1"/>
  <c r="AF24" i="1"/>
  <c r="AF18" i="1"/>
  <c r="AA19" i="1"/>
  <c r="AA20" i="1"/>
  <c r="AA21" i="1"/>
  <c r="AA22" i="1"/>
  <c r="AA23" i="1"/>
  <c r="AA24" i="1"/>
  <c r="AA18" i="1"/>
  <c r="V19" i="1"/>
  <c r="V20" i="1"/>
  <c r="V21" i="1"/>
  <c r="V22" i="1"/>
  <c r="V23" i="1"/>
  <c r="V24" i="1"/>
  <c r="V18" i="1"/>
  <c r="Q20" i="1"/>
  <c r="Q21" i="1"/>
  <c r="Q23" i="1"/>
  <c r="Q24" i="1"/>
  <c r="L19" i="1"/>
  <c r="L20" i="1"/>
  <c r="L21" i="1"/>
  <c r="L22" i="1"/>
  <c r="L23" i="1"/>
  <c r="L24" i="1"/>
  <c r="L18" i="1"/>
  <c r="T16" i="1"/>
  <c r="U16" i="1"/>
  <c r="V8" i="1"/>
  <c r="V9" i="1"/>
  <c r="V10" i="1"/>
  <c r="V11" i="1"/>
  <c r="V12" i="1"/>
  <c r="V13" i="1"/>
  <c r="V14" i="1"/>
  <c r="V15" i="1"/>
  <c r="C1192" i="3" l="1"/>
  <c r="I44" i="3"/>
  <c r="I19" i="3"/>
  <c r="I32" i="3"/>
  <c r="I63" i="3"/>
  <c r="AG89" i="1"/>
  <c r="AG47" i="1"/>
  <c r="AG48" i="1"/>
  <c r="AG114" i="1"/>
  <c r="AG72" i="1"/>
  <c r="AG82" i="1"/>
  <c r="AG21" i="1"/>
  <c r="AG24" i="1"/>
  <c r="AG20" i="1"/>
  <c r="AG31" i="1"/>
  <c r="AG43" i="1"/>
  <c r="AG39" i="1"/>
  <c r="AG35" i="1"/>
  <c r="AG46" i="1"/>
  <c r="AG62" i="1"/>
  <c r="AG65" i="1"/>
  <c r="AG73" i="1"/>
  <c r="AG69" i="1"/>
  <c r="AG83" i="1"/>
  <c r="AG79" i="1"/>
  <c r="AG100" i="1"/>
  <c r="AG96" i="1"/>
  <c r="AG92" i="1"/>
  <c r="AG106" i="1"/>
  <c r="AG110" i="1"/>
  <c r="AG27" i="1"/>
  <c r="AG42" i="1"/>
  <c r="AG68" i="1"/>
  <c r="AG78" i="1"/>
  <c r="AG97" i="1"/>
  <c r="AG103" i="1"/>
  <c r="AG30" i="1"/>
  <c r="AG40" i="1"/>
  <c r="AG36" i="1"/>
  <c r="AG50" i="1"/>
  <c r="AG61" i="1"/>
  <c r="AG74" i="1"/>
  <c r="AG70" i="1"/>
  <c r="AG66" i="1"/>
  <c r="AG84" i="1"/>
  <c r="AG80" i="1"/>
  <c r="AG99" i="1"/>
  <c r="AG95" i="1"/>
  <c r="AG91" i="1"/>
  <c r="AG109" i="1"/>
  <c r="AG111" i="1"/>
  <c r="AG34" i="1"/>
  <c r="AG38" i="1"/>
  <c r="AG86" i="1"/>
  <c r="AG93" i="1"/>
  <c r="AG23" i="1"/>
  <c r="AG28" i="1"/>
  <c r="AG29" i="1"/>
  <c r="AG41" i="1"/>
  <c r="AG37" i="1"/>
  <c r="AG49" i="1"/>
  <c r="AG71" i="1"/>
  <c r="AG67" i="1"/>
  <c r="AG77" i="1"/>
  <c r="AG98" i="1"/>
  <c r="AG94" i="1"/>
  <c r="AG90" i="1"/>
  <c r="AG104" i="1"/>
  <c r="AG112" i="1"/>
  <c r="I16" i="3"/>
  <c r="J32" i="3"/>
  <c r="J16" i="3"/>
  <c r="I125" i="3"/>
  <c r="I115" i="3"/>
  <c r="I101" i="3"/>
  <c r="I87" i="3"/>
  <c r="I75" i="3"/>
  <c r="I51" i="3"/>
  <c r="I21" i="3"/>
  <c r="I24" i="3"/>
  <c r="G1192" i="3"/>
  <c r="I20" i="3"/>
  <c r="I22" i="3"/>
  <c r="F1192" i="3"/>
  <c r="E1192" i="3"/>
  <c r="I23" i="3"/>
  <c r="I18" i="3"/>
  <c r="I1192" i="3" l="1"/>
  <c r="I25" i="3"/>
  <c r="J1192" i="3"/>
  <c r="I107" i="3"/>
  <c r="H1192" i="3"/>
  <c r="K1192" i="3" s="1"/>
  <c r="AF8" i="1"/>
  <c r="AF9" i="1"/>
  <c r="AF10" i="1"/>
  <c r="AF11" i="1"/>
  <c r="AF12" i="1"/>
  <c r="AF13" i="1"/>
  <c r="AF14" i="1"/>
  <c r="AF15" i="1"/>
  <c r="AF7" i="1"/>
  <c r="M16" i="1"/>
  <c r="N16" i="1"/>
  <c r="O16" i="1"/>
  <c r="P16" i="1"/>
  <c r="S16" i="1"/>
  <c r="V16" i="1" s="1"/>
  <c r="V7" i="1"/>
  <c r="Q8" i="1"/>
  <c r="Q9" i="1"/>
  <c r="Q10" i="1"/>
  <c r="Q11" i="1"/>
  <c r="Q12" i="1"/>
  <c r="Q13" i="1"/>
  <c r="Q14" i="1"/>
  <c r="Q15" i="1"/>
  <c r="G8" i="1"/>
  <c r="AG8" i="1" s="1"/>
  <c r="G9" i="1"/>
  <c r="AG9" i="1" s="1"/>
  <c r="G10" i="1"/>
  <c r="AG10" i="1" s="1"/>
  <c r="G11" i="1"/>
  <c r="G12" i="1"/>
  <c r="AG12" i="1" s="1"/>
  <c r="G13" i="1"/>
  <c r="AG13" i="1" s="1"/>
  <c r="G14" i="1"/>
  <c r="AG14" i="1" s="1"/>
  <c r="G15" i="1"/>
  <c r="G7" i="1"/>
  <c r="AG7" i="1" l="1"/>
  <c r="AG15" i="1"/>
  <c r="AG11" i="1"/>
  <c r="AG16" i="1"/>
  <c r="AH1197" i="1"/>
  <c r="M1197" i="1"/>
  <c r="N1197" i="1"/>
  <c r="O1197" i="1"/>
  <c r="S1197" i="1"/>
  <c r="T1197" i="1"/>
  <c r="AB1197" i="1"/>
  <c r="AC1197" i="1"/>
  <c r="AD1197" i="1"/>
  <c r="AH1187" i="1"/>
  <c r="R1187" i="1"/>
  <c r="S1187" i="1"/>
  <c r="T1187" i="1"/>
  <c r="N1182" i="1"/>
  <c r="O1182" i="1"/>
  <c r="R1182" i="1"/>
  <c r="S1182" i="1"/>
  <c r="T1182" i="1"/>
  <c r="U1182" i="1"/>
  <c r="W1182" i="1"/>
  <c r="X1182" i="1"/>
  <c r="Y1182" i="1"/>
  <c r="Z1182" i="1"/>
  <c r="AB1182" i="1"/>
  <c r="AC1182" i="1"/>
  <c r="AD1182" i="1"/>
  <c r="M1172" i="1"/>
  <c r="N1172" i="1"/>
  <c r="O1172" i="1"/>
  <c r="S1172" i="1"/>
  <c r="T1172" i="1"/>
  <c r="N1158" i="1"/>
  <c r="O1158" i="1"/>
  <c r="R1158" i="1"/>
  <c r="S1158" i="1"/>
  <c r="T1158" i="1"/>
  <c r="U1158" i="1"/>
  <c r="W1158" i="1"/>
  <c r="X1158" i="1"/>
  <c r="Y1158" i="1"/>
  <c r="Z1158" i="1"/>
  <c r="AB1158" i="1"/>
  <c r="AC1158" i="1"/>
  <c r="AD1158" i="1"/>
  <c r="AE1158" i="1"/>
  <c r="R1147" i="1"/>
  <c r="S1147" i="1"/>
  <c r="T1147" i="1"/>
  <c r="N1141" i="1"/>
  <c r="O1141" i="1"/>
  <c r="P1141" i="1"/>
  <c r="R1141" i="1"/>
  <c r="S1141" i="1"/>
  <c r="T1141" i="1"/>
  <c r="U1141" i="1"/>
  <c r="W1141" i="1"/>
  <c r="X1141" i="1"/>
  <c r="Y1141" i="1"/>
  <c r="Z1141" i="1"/>
  <c r="AB1141" i="1"/>
  <c r="AC1141" i="1"/>
  <c r="AD1141" i="1"/>
  <c r="N1136" i="1"/>
  <c r="O1136" i="1"/>
  <c r="P1136" i="1"/>
  <c r="R1136" i="1"/>
  <c r="S1136" i="1"/>
  <c r="T1136" i="1"/>
  <c r="U1136" i="1"/>
  <c r="W1136" i="1"/>
  <c r="X1136" i="1"/>
  <c r="Y1136" i="1"/>
  <c r="Z1136" i="1"/>
  <c r="AB1136" i="1"/>
  <c r="AC1136" i="1"/>
  <c r="AD1136" i="1"/>
  <c r="AE1136" i="1"/>
  <c r="AH1119" i="1"/>
  <c r="M1119" i="1"/>
  <c r="N1119" i="1"/>
  <c r="O1119" i="1"/>
  <c r="S1119" i="1"/>
  <c r="T1119" i="1"/>
  <c r="X1119" i="1"/>
  <c r="Y1119" i="1"/>
  <c r="AB1119" i="1"/>
  <c r="AC1119" i="1"/>
  <c r="AD1119" i="1"/>
  <c r="AH1108" i="1"/>
  <c r="AH1109" i="1"/>
  <c r="AH1110" i="1"/>
  <c r="AH1107" i="1"/>
  <c r="M1111" i="1"/>
  <c r="N1111" i="1"/>
  <c r="O1111" i="1"/>
  <c r="R1111" i="1"/>
  <c r="S1111" i="1"/>
  <c r="AB1111" i="1"/>
  <c r="AC1111" i="1"/>
  <c r="AD1111" i="1"/>
  <c r="AH1102" i="1"/>
  <c r="M1102" i="1"/>
  <c r="N1102" i="1"/>
  <c r="O1102" i="1"/>
  <c r="S1102" i="1"/>
  <c r="T1102" i="1"/>
  <c r="AC1102" i="1"/>
  <c r="AH1098" i="1"/>
  <c r="M1098" i="1"/>
  <c r="N1098" i="1"/>
  <c r="O1098" i="1"/>
  <c r="S1098" i="1"/>
  <c r="T1098" i="1"/>
  <c r="AC1098" i="1"/>
  <c r="AD1098" i="1"/>
  <c r="N1091" i="1"/>
  <c r="O1091" i="1"/>
  <c r="R1091" i="1"/>
  <c r="S1091" i="1"/>
  <c r="T1091" i="1"/>
  <c r="U1091" i="1"/>
  <c r="W1091" i="1"/>
  <c r="X1091" i="1"/>
  <c r="Y1091" i="1"/>
  <c r="Z1091" i="1"/>
  <c r="AB1091" i="1"/>
  <c r="AC1091" i="1"/>
  <c r="N1075" i="1"/>
  <c r="O1075" i="1"/>
  <c r="R1075" i="1"/>
  <c r="S1075" i="1"/>
  <c r="T1075" i="1"/>
  <c r="U1075" i="1"/>
  <c r="W1075" i="1"/>
  <c r="X1075" i="1"/>
  <c r="Y1075" i="1"/>
  <c r="Z1075" i="1"/>
  <c r="AB1075" i="1"/>
  <c r="AC1075" i="1"/>
  <c r="AD1075" i="1"/>
  <c r="AE1075" i="1"/>
  <c r="S1070" i="1"/>
  <c r="T1070" i="1"/>
  <c r="U1070" i="1"/>
  <c r="W1070" i="1"/>
  <c r="X1070" i="1"/>
  <c r="Y1070" i="1"/>
  <c r="Z1070" i="1"/>
  <c r="AB1070" i="1"/>
  <c r="AC1070" i="1"/>
  <c r="AD1070" i="1"/>
  <c r="N1063" i="1"/>
  <c r="O1063" i="1"/>
  <c r="P1063" i="1"/>
  <c r="R1063" i="1"/>
  <c r="S1063" i="1"/>
  <c r="T1063" i="1"/>
  <c r="U1063" i="1"/>
  <c r="W1063" i="1"/>
  <c r="X1063" i="1"/>
  <c r="Y1063" i="1"/>
  <c r="Z1063" i="1"/>
  <c r="AB1063" i="1"/>
  <c r="AC1063" i="1"/>
  <c r="AD1063" i="1"/>
  <c r="AE1063" i="1"/>
  <c r="AH1058" i="1"/>
  <c r="R1058" i="1"/>
  <c r="S1058" i="1"/>
  <c r="T1058" i="1"/>
  <c r="M1052" i="1"/>
  <c r="N1052" i="1"/>
  <c r="S1052" i="1"/>
  <c r="V1052" i="1" s="1"/>
  <c r="N1047" i="1"/>
  <c r="O1047" i="1"/>
  <c r="P1047" i="1"/>
  <c r="R1047" i="1"/>
  <c r="S1047" i="1"/>
  <c r="T1047" i="1"/>
  <c r="U1047" i="1"/>
  <c r="W1047" i="1"/>
  <c r="X1047" i="1"/>
  <c r="Y1047" i="1"/>
  <c r="Z1047" i="1"/>
  <c r="AB1047" i="1"/>
  <c r="AC1047" i="1"/>
  <c r="AD1047" i="1"/>
  <c r="AE1047" i="1"/>
  <c r="N1040" i="1"/>
  <c r="O1040" i="1"/>
  <c r="P1040" i="1"/>
  <c r="R1040" i="1"/>
  <c r="S1040" i="1"/>
  <c r="T1040" i="1"/>
  <c r="U1040" i="1"/>
  <c r="W1040" i="1"/>
  <c r="X1040" i="1"/>
  <c r="Y1040" i="1"/>
  <c r="Z1040" i="1"/>
  <c r="AB1040" i="1"/>
  <c r="AC1040" i="1"/>
  <c r="AD1040" i="1"/>
  <c r="AE1040" i="1"/>
  <c r="M1032" i="1"/>
  <c r="N1032" i="1"/>
  <c r="O1032" i="1"/>
  <c r="S1032" i="1"/>
  <c r="T1032" i="1"/>
  <c r="AH1027" i="1"/>
  <c r="R1027" i="1"/>
  <c r="S1027" i="1"/>
  <c r="T1027" i="1"/>
  <c r="U1027" i="1"/>
  <c r="N1020" i="1"/>
  <c r="O1020" i="1"/>
  <c r="P1020" i="1"/>
  <c r="R1020" i="1"/>
  <c r="S1020" i="1"/>
  <c r="T1020" i="1"/>
  <c r="U1020" i="1"/>
  <c r="W1020" i="1"/>
  <c r="X1020" i="1"/>
  <c r="Y1020" i="1"/>
  <c r="Z1020" i="1"/>
  <c r="AB1020" i="1"/>
  <c r="AC1020" i="1"/>
  <c r="AD1020" i="1"/>
  <c r="AE1020" i="1"/>
  <c r="M1011" i="1"/>
  <c r="N1011" i="1"/>
  <c r="O1011" i="1"/>
  <c r="S1011" i="1"/>
  <c r="V1011" i="1" s="1"/>
  <c r="W1011" i="1"/>
  <c r="X1011" i="1"/>
  <c r="Y1011" i="1"/>
  <c r="AB1011" i="1"/>
  <c r="AF1011" i="1" s="1"/>
  <c r="N1001" i="1"/>
  <c r="O1001" i="1"/>
  <c r="P1001" i="1"/>
  <c r="R1001" i="1"/>
  <c r="S1001" i="1"/>
  <c r="T1001" i="1"/>
  <c r="U1001" i="1"/>
  <c r="W1001" i="1"/>
  <c r="X1001" i="1"/>
  <c r="Y1001" i="1"/>
  <c r="Z1001" i="1"/>
  <c r="AB1001" i="1"/>
  <c r="AC1001" i="1"/>
  <c r="AD1001" i="1"/>
  <c r="AE1001" i="1"/>
  <c r="N993" i="1"/>
  <c r="O993" i="1"/>
  <c r="R993" i="1"/>
  <c r="S993" i="1"/>
  <c r="T993" i="1"/>
  <c r="U993" i="1"/>
  <c r="W993" i="1"/>
  <c r="X993" i="1"/>
  <c r="Y993" i="1"/>
  <c r="Z993" i="1"/>
  <c r="AB993" i="1"/>
  <c r="AC993" i="1"/>
  <c r="AD993" i="1"/>
  <c r="AE993" i="1"/>
  <c r="AH984" i="1"/>
  <c r="R984" i="1"/>
  <c r="S984" i="1"/>
  <c r="T984" i="1"/>
  <c r="R977" i="1"/>
  <c r="S977" i="1"/>
  <c r="T977" i="1"/>
  <c r="M964" i="1"/>
  <c r="N964" i="1"/>
  <c r="O964" i="1"/>
  <c r="R964" i="1"/>
  <c r="V964" i="1" s="1"/>
  <c r="S964" i="1"/>
  <c r="AH953" i="1"/>
  <c r="M953" i="1"/>
  <c r="N953" i="1"/>
  <c r="O953" i="1"/>
  <c r="S953" i="1"/>
  <c r="T953" i="1"/>
  <c r="O939" i="1"/>
  <c r="P939" i="1"/>
  <c r="R939" i="1"/>
  <c r="S939" i="1"/>
  <c r="T939" i="1"/>
  <c r="U939" i="1"/>
  <c r="W939" i="1"/>
  <c r="X939" i="1"/>
  <c r="Y939" i="1"/>
  <c r="Z939" i="1"/>
  <c r="AB939" i="1"/>
  <c r="AC939" i="1"/>
  <c r="AD939" i="1"/>
  <c r="AE939" i="1"/>
  <c r="N934" i="1"/>
  <c r="O934" i="1"/>
  <c r="P934" i="1"/>
  <c r="R934" i="1"/>
  <c r="S934" i="1"/>
  <c r="T934" i="1"/>
  <c r="U934" i="1"/>
  <c r="W934" i="1"/>
  <c r="X934" i="1"/>
  <c r="Y934" i="1"/>
  <c r="Z934" i="1"/>
  <c r="AB934" i="1"/>
  <c r="AC934" i="1"/>
  <c r="AD934" i="1"/>
  <c r="AE934" i="1"/>
  <c r="AH922" i="1"/>
  <c r="R922" i="1"/>
  <c r="S922" i="1"/>
  <c r="T922" i="1"/>
  <c r="N902" i="1"/>
  <c r="O902" i="1"/>
  <c r="P902" i="1"/>
  <c r="R902" i="1"/>
  <c r="S902" i="1"/>
  <c r="T902" i="1"/>
  <c r="U902" i="1"/>
  <c r="W902" i="1"/>
  <c r="X902" i="1"/>
  <c r="Y902" i="1"/>
  <c r="Z902" i="1"/>
  <c r="AB902" i="1"/>
  <c r="AC902" i="1"/>
  <c r="AD902" i="1"/>
  <c r="AE902" i="1"/>
  <c r="U893" i="1"/>
  <c r="S893" i="1"/>
  <c r="T893" i="1"/>
  <c r="W893" i="1"/>
  <c r="X893" i="1"/>
  <c r="Y893" i="1"/>
  <c r="Z893" i="1"/>
  <c r="AB893" i="1"/>
  <c r="AC893" i="1"/>
  <c r="AD893" i="1"/>
  <c r="AE893" i="1"/>
  <c r="N885" i="1"/>
  <c r="O885" i="1"/>
  <c r="P885" i="1"/>
  <c r="R885" i="1"/>
  <c r="S885" i="1"/>
  <c r="T885" i="1"/>
  <c r="U885" i="1"/>
  <c r="W885" i="1"/>
  <c r="X885" i="1"/>
  <c r="Y885" i="1"/>
  <c r="Z885" i="1"/>
  <c r="AB885" i="1"/>
  <c r="AC885" i="1"/>
  <c r="AD885" i="1"/>
  <c r="AE885" i="1"/>
  <c r="AH874" i="1"/>
  <c r="N874" i="1"/>
  <c r="O874" i="1"/>
  <c r="P874" i="1"/>
  <c r="R874" i="1"/>
  <c r="S874" i="1"/>
  <c r="T874" i="1"/>
  <c r="U874" i="1"/>
  <c r="W874" i="1"/>
  <c r="X874" i="1"/>
  <c r="Y874" i="1"/>
  <c r="Z874" i="1"/>
  <c r="AB874" i="1"/>
  <c r="AC874" i="1"/>
  <c r="AD874" i="1"/>
  <c r="AE874" i="1"/>
  <c r="M874" i="1"/>
  <c r="AH867" i="1"/>
  <c r="N867" i="1"/>
  <c r="O867" i="1"/>
  <c r="P867" i="1"/>
  <c r="R867" i="1"/>
  <c r="S867" i="1"/>
  <c r="T867" i="1"/>
  <c r="U867" i="1"/>
  <c r="W867" i="1"/>
  <c r="X867" i="1"/>
  <c r="Y867" i="1"/>
  <c r="Z867" i="1"/>
  <c r="AB867" i="1"/>
  <c r="AC867" i="1"/>
  <c r="AD867" i="1"/>
  <c r="AE867" i="1"/>
  <c r="M867" i="1"/>
  <c r="N862" i="1"/>
  <c r="O862" i="1"/>
  <c r="P862" i="1"/>
  <c r="R862" i="1"/>
  <c r="S862" i="1"/>
  <c r="T862" i="1"/>
  <c r="U862" i="1"/>
  <c r="W862" i="1"/>
  <c r="X862" i="1"/>
  <c r="Y862" i="1"/>
  <c r="Z862" i="1"/>
  <c r="AB862" i="1"/>
  <c r="AC862" i="1"/>
  <c r="AD862" i="1"/>
  <c r="AE862" i="1"/>
  <c r="N857" i="1"/>
  <c r="O857" i="1"/>
  <c r="P857" i="1"/>
  <c r="R857" i="1"/>
  <c r="S857" i="1"/>
  <c r="T857" i="1"/>
  <c r="U857" i="1"/>
  <c r="W857" i="1"/>
  <c r="X857" i="1"/>
  <c r="Y857" i="1"/>
  <c r="Z857" i="1"/>
  <c r="AB857" i="1"/>
  <c r="AC857" i="1"/>
  <c r="AD857" i="1"/>
  <c r="AE857" i="1"/>
  <c r="AH852" i="1"/>
  <c r="N852" i="1"/>
  <c r="O852" i="1"/>
  <c r="P852" i="1"/>
  <c r="R852" i="1"/>
  <c r="S852" i="1"/>
  <c r="T852" i="1"/>
  <c r="U852" i="1"/>
  <c r="W852" i="1"/>
  <c r="X852" i="1"/>
  <c r="Y852" i="1"/>
  <c r="Z852" i="1"/>
  <c r="AB852" i="1"/>
  <c r="AC852" i="1"/>
  <c r="AD852" i="1"/>
  <c r="AE852" i="1"/>
  <c r="AH843" i="1"/>
  <c r="M843" i="1"/>
  <c r="N843" i="1"/>
  <c r="O843" i="1"/>
  <c r="S843" i="1"/>
  <c r="T843" i="1"/>
  <c r="AC843" i="1"/>
  <c r="AD843" i="1"/>
  <c r="AE843" i="1"/>
  <c r="N833" i="1"/>
  <c r="O833" i="1"/>
  <c r="R833" i="1"/>
  <c r="S833" i="1"/>
  <c r="T833" i="1"/>
  <c r="U833" i="1"/>
  <c r="W833" i="1"/>
  <c r="X833" i="1"/>
  <c r="Y833" i="1"/>
  <c r="Z833" i="1"/>
  <c r="AB833" i="1"/>
  <c r="AC833" i="1"/>
  <c r="AD833" i="1"/>
  <c r="AE833" i="1"/>
  <c r="N821" i="1"/>
  <c r="O821" i="1"/>
  <c r="R821" i="1"/>
  <c r="S821" i="1"/>
  <c r="T821" i="1"/>
  <c r="U821" i="1"/>
  <c r="W821" i="1"/>
  <c r="X821" i="1"/>
  <c r="Y821" i="1"/>
  <c r="Z821" i="1"/>
  <c r="AB821" i="1"/>
  <c r="AC821" i="1"/>
  <c r="AD821" i="1"/>
  <c r="AE821" i="1"/>
  <c r="AH812" i="1"/>
  <c r="M812" i="1"/>
  <c r="N812" i="1"/>
  <c r="O812" i="1"/>
  <c r="S812" i="1"/>
  <c r="T812" i="1"/>
  <c r="N808" i="1"/>
  <c r="O808" i="1"/>
  <c r="P808" i="1"/>
  <c r="R808" i="1"/>
  <c r="S808" i="1"/>
  <c r="T808" i="1"/>
  <c r="U808" i="1"/>
  <c r="W808" i="1"/>
  <c r="X808" i="1"/>
  <c r="Y808" i="1"/>
  <c r="Z808" i="1"/>
  <c r="AB808" i="1"/>
  <c r="AC808" i="1"/>
  <c r="AD808" i="1"/>
  <c r="AE808" i="1"/>
  <c r="AH798" i="1"/>
  <c r="M798" i="1"/>
  <c r="N798" i="1"/>
  <c r="O798" i="1"/>
  <c r="S798" i="1"/>
  <c r="T798" i="1"/>
  <c r="M793" i="1"/>
  <c r="N793" i="1"/>
  <c r="O793" i="1"/>
  <c r="R793" i="1"/>
  <c r="S793" i="1"/>
  <c r="T793" i="1"/>
  <c r="AH785" i="1"/>
  <c r="S785" i="1"/>
  <c r="T785" i="1"/>
  <c r="AB785" i="1"/>
  <c r="AC785" i="1"/>
  <c r="AD785" i="1"/>
  <c r="N776" i="1"/>
  <c r="O776" i="1"/>
  <c r="P776" i="1"/>
  <c r="R776" i="1"/>
  <c r="S776" i="1"/>
  <c r="T776" i="1"/>
  <c r="U776" i="1"/>
  <c r="W776" i="1"/>
  <c r="X776" i="1"/>
  <c r="Y776" i="1"/>
  <c r="Z776" i="1"/>
  <c r="AB776" i="1"/>
  <c r="AC776" i="1"/>
  <c r="AD776" i="1"/>
  <c r="AE776" i="1"/>
  <c r="S769" i="1"/>
  <c r="T769" i="1"/>
  <c r="U769" i="1"/>
  <c r="W769" i="1"/>
  <c r="X769" i="1"/>
  <c r="Y769" i="1"/>
  <c r="Z769" i="1"/>
  <c r="AB769" i="1"/>
  <c r="AC769" i="1"/>
  <c r="AD769" i="1"/>
  <c r="AE769" i="1"/>
  <c r="D763" i="1"/>
  <c r="E763" i="1"/>
  <c r="F763" i="1"/>
  <c r="H763" i="1"/>
  <c r="I763" i="1"/>
  <c r="J763" i="1"/>
  <c r="K763" i="1"/>
  <c r="M763" i="1"/>
  <c r="N763" i="1"/>
  <c r="O763" i="1"/>
  <c r="P763" i="1"/>
  <c r="R763" i="1"/>
  <c r="S763" i="1"/>
  <c r="T763" i="1"/>
  <c r="U763" i="1"/>
  <c r="W763" i="1"/>
  <c r="X763" i="1"/>
  <c r="Y763" i="1"/>
  <c r="Z763" i="1"/>
  <c r="AB763" i="1"/>
  <c r="AC763" i="1"/>
  <c r="AD763" i="1"/>
  <c r="AE763" i="1"/>
  <c r="I759" i="1"/>
  <c r="J759" i="1"/>
  <c r="K759" i="1"/>
  <c r="M759" i="1"/>
  <c r="N759" i="1"/>
  <c r="O759" i="1"/>
  <c r="P759" i="1"/>
  <c r="R759" i="1"/>
  <c r="S759" i="1"/>
  <c r="T759" i="1"/>
  <c r="U759" i="1"/>
  <c r="W759" i="1"/>
  <c r="X759" i="1"/>
  <c r="Y759" i="1"/>
  <c r="Z759" i="1"/>
  <c r="AB759" i="1"/>
  <c r="AC759" i="1"/>
  <c r="AD759" i="1"/>
  <c r="AE759" i="1"/>
  <c r="I753" i="1"/>
  <c r="J753" i="1"/>
  <c r="K753" i="1"/>
  <c r="M753" i="1"/>
  <c r="N753" i="1"/>
  <c r="O753" i="1"/>
  <c r="P753" i="1"/>
  <c r="R753" i="1"/>
  <c r="S753" i="1"/>
  <c r="T753" i="1"/>
  <c r="U753" i="1"/>
  <c r="W753" i="1"/>
  <c r="X753" i="1"/>
  <c r="Y753" i="1"/>
  <c r="Z753" i="1"/>
  <c r="AB753" i="1"/>
  <c r="AC753" i="1"/>
  <c r="AD753" i="1"/>
  <c r="AE753" i="1"/>
  <c r="D743" i="1"/>
  <c r="E743" i="1"/>
  <c r="F743" i="1"/>
  <c r="H743" i="1"/>
  <c r="I743" i="1"/>
  <c r="J743" i="1"/>
  <c r="K743" i="1"/>
  <c r="M743" i="1"/>
  <c r="N743" i="1"/>
  <c r="O743" i="1"/>
  <c r="P743" i="1"/>
  <c r="R743" i="1"/>
  <c r="S743" i="1"/>
  <c r="T743" i="1"/>
  <c r="U743" i="1"/>
  <c r="W743" i="1"/>
  <c r="X743" i="1"/>
  <c r="Y743" i="1"/>
  <c r="Z743" i="1"/>
  <c r="AB743" i="1"/>
  <c r="AC743" i="1"/>
  <c r="AD743" i="1"/>
  <c r="AE743" i="1"/>
  <c r="D722" i="1"/>
  <c r="E722" i="1"/>
  <c r="F722" i="1"/>
  <c r="H722" i="1"/>
  <c r="I722" i="1"/>
  <c r="J722" i="1"/>
  <c r="K722" i="1"/>
  <c r="M722" i="1"/>
  <c r="N722" i="1"/>
  <c r="O722" i="1"/>
  <c r="P722" i="1"/>
  <c r="R722" i="1"/>
  <c r="S722" i="1"/>
  <c r="T722" i="1"/>
  <c r="U722" i="1"/>
  <c r="W722" i="1"/>
  <c r="X722" i="1"/>
  <c r="Y722" i="1"/>
  <c r="Z722" i="1"/>
  <c r="AB722" i="1"/>
  <c r="AC722" i="1"/>
  <c r="AD722" i="1"/>
  <c r="AE722" i="1"/>
  <c r="D716" i="1"/>
  <c r="E716" i="1"/>
  <c r="F716" i="1"/>
  <c r="H716" i="1"/>
  <c r="I716" i="1"/>
  <c r="J716" i="1"/>
  <c r="K716" i="1"/>
  <c r="M716" i="1"/>
  <c r="N716" i="1"/>
  <c r="O716" i="1"/>
  <c r="P716" i="1"/>
  <c r="R716" i="1"/>
  <c r="S716" i="1"/>
  <c r="T716" i="1"/>
  <c r="U716" i="1"/>
  <c r="W716" i="1"/>
  <c r="X716" i="1"/>
  <c r="Y716" i="1"/>
  <c r="Z716" i="1"/>
  <c r="AB716" i="1"/>
  <c r="AC716" i="1"/>
  <c r="AD716" i="1"/>
  <c r="AE716" i="1"/>
  <c r="N705" i="1"/>
  <c r="O705" i="1"/>
  <c r="R705" i="1"/>
  <c r="S705" i="1"/>
  <c r="T705" i="1"/>
  <c r="U705" i="1"/>
  <c r="W705" i="1"/>
  <c r="X705" i="1"/>
  <c r="Y705" i="1"/>
  <c r="Z705" i="1"/>
  <c r="AB705" i="1"/>
  <c r="AC705" i="1"/>
  <c r="AD705" i="1"/>
  <c r="AE705" i="1"/>
  <c r="M698" i="1"/>
  <c r="O698" i="1"/>
  <c r="R698" i="1"/>
  <c r="S698" i="1"/>
  <c r="AB698" i="1"/>
  <c r="AC698" i="1"/>
  <c r="AD698" i="1"/>
  <c r="AE698" i="1"/>
  <c r="AH691" i="1"/>
  <c r="M691" i="1"/>
  <c r="N691" i="1"/>
  <c r="O691" i="1"/>
  <c r="R691" i="1"/>
  <c r="S691" i="1"/>
  <c r="T691" i="1"/>
  <c r="M683" i="1"/>
  <c r="N683" i="1"/>
  <c r="O683" i="1"/>
  <c r="S683" i="1"/>
  <c r="T683" i="1"/>
  <c r="AB683" i="1"/>
  <c r="AC683" i="1"/>
  <c r="AD683" i="1"/>
  <c r="AH678" i="1"/>
  <c r="U678" i="1"/>
  <c r="W678" i="1"/>
  <c r="X678" i="1"/>
  <c r="Y678" i="1"/>
  <c r="Z678" i="1"/>
  <c r="AB678" i="1"/>
  <c r="AC678" i="1"/>
  <c r="AD678" i="1"/>
  <c r="AE678" i="1"/>
  <c r="H678" i="1"/>
  <c r="I678" i="1"/>
  <c r="J678" i="1"/>
  <c r="K678" i="1"/>
  <c r="R678" i="1"/>
  <c r="S678" i="1"/>
  <c r="T678" i="1"/>
  <c r="D670" i="1"/>
  <c r="E670" i="1"/>
  <c r="F670" i="1"/>
  <c r="H670" i="1"/>
  <c r="I670" i="1"/>
  <c r="J670" i="1"/>
  <c r="K670" i="1"/>
  <c r="M670" i="1"/>
  <c r="N670" i="1"/>
  <c r="O670" i="1"/>
  <c r="R670" i="1"/>
  <c r="S670" i="1"/>
  <c r="T670" i="1"/>
  <c r="U670" i="1"/>
  <c r="W670" i="1"/>
  <c r="X670" i="1"/>
  <c r="Y670" i="1"/>
  <c r="Z670" i="1"/>
  <c r="AB670" i="1"/>
  <c r="AC670" i="1"/>
  <c r="AD670" i="1"/>
  <c r="AE670" i="1"/>
  <c r="D665" i="1"/>
  <c r="E665" i="1"/>
  <c r="F665" i="1"/>
  <c r="H665" i="1"/>
  <c r="I665" i="1"/>
  <c r="J665" i="1"/>
  <c r="K665" i="1"/>
  <c r="M665" i="1"/>
  <c r="N665" i="1"/>
  <c r="O665" i="1"/>
  <c r="P665" i="1"/>
  <c r="R665" i="1"/>
  <c r="S665" i="1"/>
  <c r="T665" i="1"/>
  <c r="U665" i="1"/>
  <c r="W665" i="1"/>
  <c r="X665" i="1"/>
  <c r="Y665" i="1"/>
  <c r="Z665" i="1"/>
  <c r="AB665" i="1"/>
  <c r="AC665" i="1"/>
  <c r="AD665" i="1"/>
  <c r="AE665" i="1"/>
  <c r="N642" i="1"/>
  <c r="O642" i="1"/>
  <c r="P642" i="1"/>
  <c r="R642" i="1"/>
  <c r="S642" i="1"/>
  <c r="T642" i="1"/>
  <c r="U642" i="1"/>
  <c r="W642" i="1"/>
  <c r="X642" i="1"/>
  <c r="Y642" i="1"/>
  <c r="Z642" i="1"/>
  <c r="AB642" i="1"/>
  <c r="AC642" i="1"/>
  <c r="AD642" i="1"/>
  <c r="AE642" i="1"/>
  <c r="N610" i="1"/>
  <c r="O610" i="1"/>
  <c r="P610" i="1"/>
  <c r="R610" i="1"/>
  <c r="S610" i="1"/>
  <c r="T610" i="1"/>
  <c r="U610" i="1"/>
  <c r="W610" i="1"/>
  <c r="X610" i="1"/>
  <c r="Y610" i="1"/>
  <c r="Z610" i="1"/>
  <c r="AB610" i="1"/>
  <c r="AC610" i="1"/>
  <c r="AD610" i="1"/>
  <c r="AE610" i="1"/>
  <c r="N601" i="1"/>
  <c r="O601" i="1"/>
  <c r="R601" i="1"/>
  <c r="S601" i="1"/>
  <c r="T601" i="1"/>
  <c r="U601" i="1"/>
  <c r="W601" i="1"/>
  <c r="X601" i="1"/>
  <c r="Y601" i="1"/>
  <c r="Z601" i="1"/>
  <c r="AB601" i="1"/>
  <c r="AC601" i="1"/>
  <c r="AD601" i="1"/>
  <c r="AE601" i="1"/>
  <c r="N597" i="1"/>
  <c r="O597" i="1"/>
  <c r="R597" i="1"/>
  <c r="S597" i="1"/>
  <c r="T597" i="1"/>
  <c r="U597" i="1"/>
  <c r="W597" i="1"/>
  <c r="X597" i="1"/>
  <c r="Y597" i="1"/>
  <c r="Z597" i="1"/>
  <c r="AB597" i="1"/>
  <c r="AC597" i="1"/>
  <c r="AD597" i="1"/>
  <c r="AE597" i="1"/>
  <c r="N587" i="1"/>
  <c r="O587" i="1"/>
  <c r="R587" i="1"/>
  <c r="S587" i="1"/>
  <c r="T587" i="1"/>
  <c r="U587" i="1"/>
  <c r="W587" i="1"/>
  <c r="X587" i="1"/>
  <c r="Y587" i="1"/>
  <c r="Z587" i="1"/>
  <c r="AB587" i="1"/>
  <c r="AC587" i="1"/>
  <c r="AD587" i="1"/>
  <c r="S575" i="1"/>
  <c r="U575" i="1"/>
  <c r="W575" i="1"/>
  <c r="X575" i="1"/>
  <c r="Y575" i="1"/>
  <c r="Z575" i="1"/>
  <c r="AB575" i="1"/>
  <c r="AC575" i="1"/>
  <c r="AD575" i="1"/>
  <c r="AE575" i="1"/>
  <c r="S569" i="1"/>
  <c r="T569" i="1"/>
  <c r="U569" i="1"/>
  <c r="W569" i="1"/>
  <c r="X569" i="1"/>
  <c r="Y569" i="1"/>
  <c r="Z569" i="1"/>
  <c r="AB569" i="1"/>
  <c r="AC569" i="1"/>
  <c r="AD569" i="1"/>
  <c r="AE569" i="1"/>
  <c r="N559" i="1"/>
  <c r="O559" i="1"/>
  <c r="R559" i="1"/>
  <c r="S559" i="1"/>
  <c r="T559" i="1"/>
  <c r="U559" i="1"/>
  <c r="W559" i="1"/>
  <c r="X559" i="1"/>
  <c r="Y559" i="1"/>
  <c r="Z559" i="1"/>
  <c r="AB559" i="1"/>
  <c r="AC559" i="1"/>
  <c r="AD559" i="1"/>
  <c r="N550" i="1"/>
  <c r="O550" i="1"/>
  <c r="R550" i="1"/>
  <c r="S550" i="1"/>
  <c r="T550" i="1"/>
  <c r="U550" i="1"/>
  <c r="W550" i="1"/>
  <c r="X550" i="1"/>
  <c r="Y550" i="1"/>
  <c r="Z550" i="1"/>
  <c r="AB550" i="1"/>
  <c r="AC550" i="1"/>
  <c r="AD550" i="1"/>
  <c r="S546" i="1"/>
  <c r="T546" i="1"/>
  <c r="U546" i="1"/>
  <c r="W546" i="1"/>
  <c r="X546" i="1"/>
  <c r="Y546" i="1"/>
  <c r="Z546" i="1"/>
  <c r="AB546" i="1"/>
  <c r="AC546" i="1"/>
  <c r="AD546" i="1"/>
  <c r="AE546" i="1"/>
  <c r="D538" i="1"/>
  <c r="E538" i="1"/>
  <c r="F538" i="1"/>
  <c r="H538" i="1"/>
  <c r="I538" i="1"/>
  <c r="J538" i="1"/>
  <c r="K538" i="1"/>
  <c r="M538" i="1"/>
  <c r="N538" i="1"/>
  <c r="O538" i="1"/>
  <c r="P538" i="1"/>
  <c r="R538" i="1"/>
  <c r="S538" i="1"/>
  <c r="T538" i="1"/>
  <c r="U538" i="1"/>
  <c r="W538" i="1"/>
  <c r="X538" i="1"/>
  <c r="Y538" i="1"/>
  <c r="Z538" i="1"/>
  <c r="AB538" i="1"/>
  <c r="AC538" i="1"/>
  <c r="AD538" i="1"/>
  <c r="AE538" i="1"/>
  <c r="I532" i="1"/>
  <c r="J532" i="1"/>
  <c r="K532" i="1"/>
  <c r="M532" i="1"/>
  <c r="N532" i="1"/>
  <c r="O532" i="1"/>
  <c r="P532" i="1"/>
  <c r="R532" i="1"/>
  <c r="S532" i="1"/>
  <c r="T532" i="1"/>
  <c r="U532" i="1"/>
  <c r="W532" i="1"/>
  <c r="X532" i="1"/>
  <c r="Y532" i="1"/>
  <c r="Z532" i="1"/>
  <c r="AB532" i="1"/>
  <c r="AC532" i="1"/>
  <c r="AD532" i="1"/>
  <c r="AE532" i="1"/>
  <c r="D525" i="1"/>
  <c r="E525" i="1"/>
  <c r="F525" i="1"/>
  <c r="H525" i="1"/>
  <c r="I525" i="1"/>
  <c r="J525" i="1"/>
  <c r="K525" i="1"/>
  <c r="M525" i="1"/>
  <c r="N525" i="1"/>
  <c r="O525" i="1"/>
  <c r="R525" i="1"/>
  <c r="S525" i="1"/>
  <c r="T525" i="1"/>
  <c r="U525" i="1"/>
  <c r="W525" i="1"/>
  <c r="X525" i="1"/>
  <c r="Y525" i="1"/>
  <c r="Z525" i="1"/>
  <c r="AB525" i="1"/>
  <c r="AC525" i="1"/>
  <c r="AD525" i="1"/>
  <c r="C525" i="1"/>
  <c r="D512" i="1"/>
  <c r="E512" i="1"/>
  <c r="F512" i="1"/>
  <c r="H512" i="1"/>
  <c r="I512" i="1"/>
  <c r="J512" i="1"/>
  <c r="K512" i="1"/>
  <c r="M512" i="1"/>
  <c r="N512" i="1"/>
  <c r="O512" i="1"/>
  <c r="R512" i="1"/>
  <c r="S512" i="1"/>
  <c r="T512" i="1"/>
  <c r="U512" i="1"/>
  <c r="W512" i="1"/>
  <c r="X512" i="1"/>
  <c r="Y512" i="1"/>
  <c r="Z512" i="1"/>
  <c r="AB512" i="1"/>
  <c r="AC512" i="1"/>
  <c r="AD512" i="1"/>
  <c r="D504" i="1"/>
  <c r="E504" i="1"/>
  <c r="F504" i="1"/>
  <c r="H504" i="1"/>
  <c r="I504" i="1"/>
  <c r="J504" i="1"/>
  <c r="K504" i="1"/>
  <c r="M504" i="1"/>
  <c r="N504" i="1"/>
  <c r="O504" i="1"/>
  <c r="R504" i="1"/>
  <c r="S504" i="1"/>
  <c r="T504" i="1"/>
  <c r="U504" i="1"/>
  <c r="W504" i="1"/>
  <c r="X504" i="1"/>
  <c r="Y504" i="1"/>
  <c r="Z504" i="1"/>
  <c r="AB504" i="1"/>
  <c r="AC504" i="1"/>
  <c r="AD504" i="1"/>
  <c r="D495" i="1"/>
  <c r="E495" i="1"/>
  <c r="F495" i="1"/>
  <c r="H495" i="1"/>
  <c r="I495" i="1"/>
  <c r="J495" i="1"/>
  <c r="K495" i="1"/>
  <c r="M495" i="1"/>
  <c r="N495" i="1"/>
  <c r="O495" i="1"/>
  <c r="R495" i="1"/>
  <c r="S495" i="1"/>
  <c r="T495" i="1"/>
  <c r="U495" i="1"/>
  <c r="W495" i="1"/>
  <c r="X495" i="1"/>
  <c r="Y495" i="1"/>
  <c r="Z495" i="1"/>
  <c r="AB495" i="1"/>
  <c r="AC495" i="1"/>
  <c r="AD495" i="1"/>
  <c r="D489" i="1"/>
  <c r="E489" i="1"/>
  <c r="F489" i="1"/>
  <c r="H489" i="1"/>
  <c r="I489" i="1"/>
  <c r="J489" i="1"/>
  <c r="K489" i="1"/>
  <c r="M489" i="1"/>
  <c r="N489" i="1"/>
  <c r="O489" i="1"/>
  <c r="P489" i="1"/>
  <c r="R489" i="1"/>
  <c r="S489" i="1"/>
  <c r="T489" i="1"/>
  <c r="U489" i="1"/>
  <c r="W489" i="1"/>
  <c r="X489" i="1"/>
  <c r="Y489" i="1"/>
  <c r="Z489" i="1"/>
  <c r="AB489" i="1"/>
  <c r="AC489" i="1"/>
  <c r="AD489" i="1"/>
  <c r="D484" i="1"/>
  <c r="E484" i="1"/>
  <c r="F484" i="1"/>
  <c r="H484" i="1"/>
  <c r="I484" i="1"/>
  <c r="J484" i="1"/>
  <c r="K484" i="1"/>
  <c r="M484" i="1"/>
  <c r="N484" i="1"/>
  <c r="O484" i="1"/>
  <c r="P484" i="1"/>
  <c r="R484" i="1"/>
  <c r="S484" i="1"/>
  <c r="T484" i="1"/>
  <c r="U484" i="1"/>
  <c r="W484" i="1"/>
  <c r="X484" i="1"/>
  <c r="Y484" i="1"/>
  <c r="Z484" i="1"/>
  <c r="AB484" i="1"/>
  <c r="AC484" i="1"/>
  <c r="AD484" i="1"/>
  <c r="AE484" i="1"/>
  <c r="N479" i="1"/>
  <c r="O479" i="1"/>
  <c r="P479" i="1"/>
  <c r="R479" i="1"/>
  <c r="S479" i="1"/>
  <c r="T479" i="1"/>
  <c r="W479" i="1"/>
  <c r="X479" i="1"/>
  <c r="Y479" i="1"/>
  <c r="Z479" i="1"/>
  <c r="AB479" i="1"/>
  <c r="AC479" i="1"/>
  <c r="AD479" i="1"/>
  <c r="AE479" i="1"/>
  <c r="N361" i="1"/>
  <c r="O361" i="1"/>
  <c r="R361" i="1"/>
  <c r="S361" i="1"/>
  <c r="T361" i="1"/>
  <c r="W361" i="1"/>
  <c r="X361" i="1"/>
  <c r="Y361" i="1"/>
  <c r="Z361" i="1"/>
  <c r="AB361" i="1"/>
  <c r="AC361" i="1"/>
  <c r="AD361" i="1"/>
  <c r="P333" i="1"/>
  <c r="R333" i="1"/>
  <c r="S333" i="1"/>
  <c r="N284" i="1"/>
  <c r="O284" i="1"/>
  <c r="R284" i="1"/>
  <c r="S284" i="1"/>
  <c r="T284" i="1"/>
  <c r="U284" i="1"/>
  <c r="W284" i="1"/>
  <c r="X284" i="1"/>
  <c r="Y284" i="1"/>
  <c r="AB284" i="1"/>
  <c r="AC284" i="1"/>
  <c r="AD284" i="1"/>
  <c r="AE284" i="1"/>
  <c r="C155" i="2"/>
  <c r="D155" i="2"/>
  <c r="D156" i="2" s="1"/>
  <c r="E155" i="2"/>
  <c r="E156" i="2" s="1"/>
  <c r="C95" i="2"/>
  <c r="D95" i="2"/>
  <c r="E95" i="2"/>
  <c r="V862" i="1" l="1"/>
  <c r="AA1011" i="1"/>
  <c r="AG1102" i="1"/>
  <c r="L484" i="1"/>
  <c r="V512" i="1"/>
  <c r="L512" i="1"/>
  <c r="G525" i="1"/>
  <c r="V525" i="1"/>
  <c r="V610" i="1"/>
  <c r="V902" i="1"/>
  <c r="AA1020" i="1"/>
  <c r="V1020" i="1"/>
  <c r="V1119" i="1"/>
  <c r="V1136" i="1"/>
  <c r="V1147" i="1"/>
  <c r="V1158" i="1"/>
  <c r="V1197" i="1"/>
  <c r="AA504" i="1"/>
  <c r="V504" i="1"/>
  <c r="V601" i="1"/>
  <c r="V670" i="1"/>
  <c r="V691" i="1"/>
  <c r="AG691" i="1" s="1"/>
  <c r="AA705" i="1"/>
  <c r="V705" i="1"/>
  <c r="V753" i="1"/>
  <c r="V776" i="1"/>
  <c r="V785" i="1"/>
  <c r="V793" i="1"/>
  <c r="AG793" i="1" s="1"/>
  <c r="V867" i="1"/>
  <c r="V984" i="1"/>
  <c r="AG984" i="1" s="1"/>
  <c r="AG1011" i="1"/>
  <c r="V1040" i="1"/>
  <c r="V1058" i="1"/>
  <c r="AG1058" i="1" s="1"/>
  <c r="V1102" i="1"/>
  <c r="V1172" i="1"/>
  <c r="AA361" i="1"/>
  <c r="L538" i="1"/>
  <c r="V587" i="1"/>
  <c r="V597" i="1"/>
  <c r="AA665" i="1"/>
  <c r="V665" i="1"/>
  <c r="V743" i="1"/>
  <c r="V798" i="1"/>
  <c r="V833" i="1"/>
  <c r="V843" i="1"/>
  <c r="V852" i="1"/>
  <c r="V857" i="1"/>
  <c r="V874" i="1"/>
  <c r="V922" i="1"/>
  <c r="AG922" i="1" s="1"/>
  <c r="V939" i="1"/>
  <c r="V953" i="1"/>
  <c r="V977" i="1"/>
  <c r="AG977" i="1" s="1"/>
  <c r="AA993" i="1"/>
  <c r="V993" i="1"/>
  <c r="V1032" i="1"/>
  <c r="AG1052" i="1"/>
  <c r="V1063" i="1"/>
  <c r="V1091" i="1"/>
  <c r="V1098" i="1"/>
  <c r="V1111" i="1"/>
  <c r="AA1119" i="1"/>
  <c r="V1187" i="1"/>
  <c r="AF1197" i="1"/>
  <c r="V532" i="1"/>
  <c r="V550" i="1"/>
  <c r="V559" i="1"/>
  <c r="V642" i="1"/>
  <c r="V678" i="1"/>
  <c r="L678" i="1"/>
  <c r="V683" i="1"/>
  <c r="V698" i="1"/>
  <c r="V722" i="1"/>
  <c r="L722" i="1"/>
  <c r="L763" i="1"/>
  <c r="V812" i="1"/>
  <c r="V821" i="1"/>
  <c r="V934" i="1"/>
  <c r="AG964" i="1"/>
  <c r="V1027" i="1"/>
  <c r="AG1027" i="1" s="1"/>
  <c r="V1075" i="1"/>
  <c r="C156" i="2"/>
  <c r="AH815" i="1"/>
  <c r="AH816" i="1"/>
  <c r="AH817" i="1"/>
  <c r="AH818" i="1"/>
  <c r="AH819" i="1"/>
  <c r="AH820" i="1"/>
  <c r="AH814" i="1"/>
  <c r="M821" i="1"/>
  <c r="AG479" i="1" l="1"/>
  <c r="AG525" i="1"/>
  <c r="AG821" i="1"/>
  <c r="AG874" i="1"/>
  <c r="AG843" i="1"/>
  <c r="AG785" i="1"/>
  <c r="AG1032" i="1"/>
  <c r="AG953" i="1"/>
  <c r="AG776" i="1"/>
  <c r="AG867" i="1"/>
  <c r="AG683" i="1"/>
  <c r="AG698" i="1"/>
  <c r="AG812" i="1"/>
  <c r="AG678" i="1"/>
  <c r="AG798" i="1"/>
  <c r="AG743" i="1"/>
  <c r="AH821" i="1"/>
  <c r="AH971" i="1" l="1"/>
  <c r="AH964" i="1"/>
  <c r="T971" i="1"/>
  <c r="S971" i="1"/>
  <c r="AH977" i="1"/>
  <c r="AH857" i="1"/>
  <c r="M857" i="1"/>
  <c r="AG857" i="1" s="1"/>
  <c r="AH670" i="1"/>
  <c r="C670" i="1"/>
  <c r="G670" i="1" s="1"/>
  <c r="AG670" i="1" s="1"/>
  <c r="AH597" i="1"/>
  <c r="M597" i="1"/>
  <c r="AG597" i="1" s="1"/>
  <c r="AH550" i="1"/>
  <c r="M550" i="1"/>
  <c r="AG550" i="1" s="1"/>
  <c r="AH546" i="1"/>
  <c r="R546" i="1"/>
  <c r="V546" i="1" s="1"/>
  <c r="AG546" i="1" s="1"/>
  <c r="AH538" i="1"/>
  <c r="C538" i="1"/>
  <c r="G538" i="1" s="1"/>
  <c r="AG538" i="1" s="1"/>
  <c r="AH489" i="1"/>
  <c r="C489" i="1"/>
  <c r="G489" i="1" s="1"/>
  <c r="AG489" i="1" s="1"/>
  <c r="AH458" i="1"/>
  <c r="C458" i="1"/>
  <c r="D458" i="1"/>
  <c r="E458" i="1"/>
  <c r="M458" i="1"/>
  <c r="N458" i="1"/>
  <c r="O458" i="1"/>
  <c r="S458" i="1"/>
  <c r="T458" i="1"/>
  <c r="AB458" i="1"/>
  <c r="AC458" i="1"/>
  <c r="AD458" i="1"/>
  <c r="C444" i="1"/>
  <c r="G444" i="1" s="1"/>
  <c r="D444" i="1"/>
  <c r="E444" i="1"/>
  <c r="M444" i="1"/>
  <c r="N444" i="1"/>
  <c r="O444" i="1"/>
  <c r="S444" i="1"/>
  <c r="T444" i="1"/>
  <c r="AC444" i="1"/>
  <c r="AD444" i="1"/>
  <c r="AE444" i="1"/>
  <c r="AH433" i="1"/>
  <c r="C433" i="1"/>
  <c r="G433" i="1" s="1"/>
  <c r="D433" i="1"/>
  <c r="E433" i="1"/>
  <c r="M433" i="1"/>
  <c r="N433" i="1"/>
  <c r="O433" i="1"/>
  <c r="S433" i="1"/>
  <c r="T433" i="1"/>
  <c r="AC433" i="1"/>
  <c r="AD433" i="1"/>
  <c r="AE433" i="1"/>
  <c r="AH421" i="1"/>
  <c r="M421" i="1"/>
  <c r="N421" i="1"/>
  <c r="O421" i="1"/>
  <c r="S421" i="1"/>
  <c r="AH393" i="1"/>
  <c r="H393" i="1"/>
  <c r="I393" i="1"/>
  <c r="J393" i="1"/>
  <c r="K393" i="1"/>
  <c r="R393" i="1"/>
  <c r="S393" i="1"/>
  <c r="T393" i="1"/>
  <c r="U393" i="1"/>
  <c r="AH345" i="1"/>
  <c r="H345" i="1"/>
  <c r="I345" i="1"/>
  <c r="J345" i="1"/>
  <c r="AH322" i="1"/>
  <c r="M322" i="1"/>
  <c r="N322" i="1"/>
  <c r="O322" i="1"/>
  <c r="S322" i="1"/>
  <c r="T322" i="1"/>
  <c r="AC322" i="1"/>
  <c r="AD322" i="1"/>
  <c r="AH311" i="1"/>
  <c r="M311" i="1"/>
  <c r="N311" i="1"/>
  <c r="O311" i="1"/>
  <c r="R311" i="1"/>
  <c r="S311" i="1"/>
  <c r="AH288" i="1"/>
  <c r="M288" i="1"/>
  <c r="N288" i="1"/>
  <c r="O288" i="1"/>
  <c r="R288" i="1"/>
  <c r="S288" i="1"/>
  <c r="AH240" i="1"/>
  <c r="M240" i="1"/>
  <c r="N240" i="1"/>
  <c r="O240" i="1"/>
  <c r="S240" i="1"/>
  <c r="T240" i="1"/>
  <c r="AC240" i="1"/>
  <c r="AD240" i="1"/>
  <c r="AE240" i="1"/>
  <c r="M206" i="1"/>
  <c r="N206" i="1"/>
  <c r="O206" i="1"/>
  <c r="P206" i="1"/>
  <c r="AH173" i="1"/>
  <c r="C173" i="1"/>
  <c r="G173" i="1" s="1"/>
  <c r="D173" i="1"/>
  <c r="E173" i="1"/>
  <c r="I173" i="1"/>
  <c r="L173" i="1" s="1"/>
  <c r="AB173" i="1"/>
  <c r="AG173" i="1" s="1"/>
  <c r="AC173" i="1"/>
  <c r="AD173" i="1"/>
  <c r="AH160" i="1"/>
  <c r="AH147" i="1"/>
  <c r="H147" i="1"/>
  <c r="I147" i="1"/>
  <c r="J147" i="1"/>
  <c r="M147" i="1"/>
  <c r="N147" i="1"/>
  <c r="O147" i="1"/>
  <c r="R147" i="1"/>
  <c r="S147" i="1"/>
  <c r="T147" i="1"/>
  <c r="AC147" i="1"/>
  <c r="AD147" i="1"/>
  <c r="AE147" i="1"/>
  <c r="H131" i="1"/>
  <c r="I131" i="1"/>
  <c r="J131" i="1"/>
  <c r="R131" i="1"/>
  <c r="S131" i="1"/>
  <c r="T131" i="1"/>
  <c r="H125" i="1"/>
  <c r="I125" i="1"/>
  <c r="J125" i="1"/>
  <c r="K125" i="1"/>
  <c r="R125" i="1"/>
  <c r="T125" i="1"/>
  <c r="U125" i="1"/>
  <c r="H115" i="1"/>
  <c r="I115" i="1"/>
  <c r="J115" i="1"/>
  <c r="R115" i="1"/>
  <c r="S115" i="1"/>
  <c r="T115" i="1"/>
  <c r="AH51" i="1"/>
  <c r="AH57" i="1"/>
  <c r="AH63" i="1"/>
  <c r="C63" i="1"/>
  <c r="D63" i="1"/>
  <c r="E63" i="1"/>
  <c r="M63" i="1"/>
  <c r="N63" i="1"/>
  <c r="R63" i="1"/>
  <c r="S63" i="1"/>
  <c r="T63" i="1"/>
  <c r="AC63" i="1"/>
  <c r="AD63" i="1"/>
  <c r="C51" i="1"/>
  <c r="D51" i="1"/>
  <c r="E51" i="1"/>
  <c r="M51" i="1"/>
  <c r="N51" i="1"/>
  <c r="O51" i="1"/>
  <c r="S51" i="1"/>
  <c r="T51" i="1"/>
  <c r="AB51" i="1"/>
  <c r="AC51" i="1"/>
  <c r="AD51" i="1"/>
  <c r="AE51" i="1"/>
  <c r="C44" i="1"/>
  <c r="D44" i="1"/>
  <c r="E44" i="1"/>
  <c r="I44" i="1"/>
  <c r="L44" i="1" s="1"/>
  <c r="M44" i="1"/>
  <c r="N44" i="1"/>
  <c r="O44" i="1"/>
  <c r="S44" i="1"/>
  <c r="T44" i="1"/>
  <c r="X44" i="1"/>
  <c r="Y44" i="1"/>
  <c r="Z44" i="1"/>
  <c r="AC44" i="1"/>
  <c r="AD44" i="1"/>
  <c r="AE44" i="1"/>
  <c r="Q206" i="1" l="1"/>
  <c r="AG206" i="1" s="1"/>
  <c r="AG311" i="1"/>
  <c r="L345" i="1"/>
  <c r="AG345" i="1" s="1"/>
  <c r="AG421" i="1"/>
  <c r="V458" i="1"/>
  <c r="L125" i="1"/>
  <c r="G51" i="1"/>
  <c r="L393" i="1"/>
  <c r="V444" i="1"/>
  <c r="AG444" i="1" s="1"/>
  <c r="AG240" i="1"/>
  <c r="G63" i="1"/>
  <c r="G44" i="1"/>
  <c r="L131" i="1"/>
  <c r="AG131" i="1" s="1"/>
  <c r="L147" i="1"/>
  <c r="AG288" i="1"/>
  <c r="G458" i="1"/>
  <c r="L115" i="1"/>
  <c r="AG433" i="1" l="1"/>
  <c r="AG115" i="1"/>
  <c r="AG147" i="1"/>
  <c r="AG44" i="1"/>
  <c r="AG458" i="1"/>
  <c r="AG393" i="1"/>
  <c r="AG63" i="1"/>
  <c r="AG51" i="1"/>
  <c r="AG1187" i="1"/>
  <c r="AG1182" i="1"/>
  <c r="AH1182" i="1"/>
  <c r="M1182" i="1"/>
  <c r="AH1172" i="1" l="1"/>
  <c r="AC1161" i="1"/>
  <c r="AB1161" i="1"/>
  <c r="S1161" i="1"/>
  <c r="R1161" i="1"/>
  <c r="O1161" i="1"/>
  <c r="N1161" i="1"/>
  <c r="M1161" i="1"/>
  <c r="Q1161" i="1" l="1"/>
  <c r="AF1161" i="1"/>
  <c r="V1161" i="1"/>
  <c r="AG1172" i="1"/>
  <c r="AH1158" i="1"/>
  <c r="M1158" i="1"/>
  <c r="AH1147" i="1"/>
  <c r="AG1161" i="1" l="1"/>
  <c r="AG1147" i="1"/>
  <c r="AG1158" i="1"/>
  <c r="AH1141" i="1"/>
  <c r="M1141" i="1"/>
  <c r="AG1141" i="1" l="1"/>
  <c r="AH1125" i="1"/>
  <c r="AH1126" i="1"/>
  <c r="AH1127" i="1"/>
  <c r="AH1128" i="1"/>
  <c r="AH1129" i="1"/>
  <c r="AH1130" i="1"/>
  <c r="AH1131" i="1"/>
  <c r="AH1132" i="1"/>
  <c r="AH1133" i="1"/>
  <c r="AH1134" i="1"/>
  <c r="AH1135" i="1"/>
  <c r="AH1124" i="1"/>
  <c r="M1136" i="1"/>
  <c r="AG1136" i="1" l="1"/>
  <c r="AH1136" i="1"/>
  <c r="T1122" i="1"/>
  <c r="S1122" i="1"/>
  <c r="O1122" i="1"/>
  <c r="N1122" i="1"/>
  <c r="M1122" i="1"/>
  <c r="V1122" i="1" l="1"/>
  <c r="Q1122" i="1"/>
  <c r="AH1105" i="1"/>
  <c r="AH1106" i="1"/>
  <c r="AH1104" i="1"/>
  <c r="AH1091" i="1"/>
  <c r="M1091" i="1"/>
  <c r="AG1122" i="1" l="1"/>
  <c r="AG1091" i="1"/>
  <c r="AG1119" i="1"/>
  <c r="AH1111" i="1"/>
  <c r="AG1111" i="1"/>
  <c r="AG1098" i="1"/>
  <c r="AH1073" i="1"/>
  <c r="AH1074" i="1"/>
  <c r="AH1072" i="1"/>
  <c r="M1075" i="1"/>
  <c r="AG1075" i="1" l="1"/>
  <c r="AH1075" i="1"/>
  <c r="AH1070" i="1"/>
  <c r="R1070" i="1"/>
  <c r="V1070" i="1" l="1"/>
  <c r="AG1070" i="1"/>
  <c r="AH1063" i="1"/>
  <c r="M1063" i="1"/>
  <c r="AG1063" i="1" l="1"/>
  <c r="AH1047" i="1"/>
  <c r="M1047" i="1"/>
  <c r="AG1047" i="1" s="1"/>
  <c r="AH1040" i="1" l="1"/>
  <c r="M1040" i="1"/>
  <c r="AG1040" i="1" s="1"/>
  <c r="AH1032" i="1" l="1"/>
  <c r="AH1017" i="1" l="1"/>
  <c r="AH1018" i="1"/>
  <c r="AH1019" i="1"/>
  <c r="AH1016" i="1"/>
  <c r="M1020" i="1"/>
  <c r="AG1020" i="1" l="1"/>
  <c r="AH1020" i="1"/>
  <c r="T1014" i="1"/>
  <c r="S1014" i="1"/>
  <c r="R1014" i="1"/>
  <c r="V1014" i="1" l="1"/>
  <c r="AH1009" i="1"/>
  <c r="AH1010" i="1"/>
  <c r="AH1011" i="1"/>
  <c r="AH1008" i="1"/>
  <c r="AG1014" i="1" l="1"/>
  <c r="AH1006" i="1"/>
  <c r="M1006" i="1"/>
  <c r="S1006" i="1"/>
  <c r="T1006" i="1"/>
  <c r="V1006" i="1" l="1"/>
  <c r="AH1001" i="1"/>
  <c r="M1001" i="1"/>
  <c r="AG1001" i="1" s="1"/>
  <c r="AG1006" i="1" l="1"/>
  <c r="AH987" i="1"/>
  <c r="AH988" i="1"/>
  <c r="AH989" i="1"/>
  <c r="AH990" i="1"/>
  <c r="AH991" i="1"/>
  <c r="AH992" i="1"/>
  <c r="AH986" i="1"/>
  <c r="M993" i="1"/>
  <c r="AH993" i="1" l="1"/>
  <c r="R971" i="1"/>
  <c r="V971" i="1" l="1"/>
  <c r="AH947" i="1"/>
  <c r="P947" i="1"/>
  <c r="O947" i="1"/>
  <c r="N947" i="1"/>
  <c r="M947" i="1"/>
  <c r="AG947" i="1" l="1"/>
  <c r="AG971" i="1"/>
  <c r="AH939" i="1"/>
  <c r="N939" i="1"/>
  <c r="AG939" i="1" s="1"/>
  <c r="AH927" i="1" l="1"/>
  <c r="AH928" i="1"/>
  <c r="AH929" i="1"/>
  <c r="AH930" i="1"/>
  <c r="AH931" i="1"/>
  <c r="AH932" i="1"/>
  <c r="AH933" i="1"/>
  <c r="AH926" i="1"/>
  <c r="M934" i="1"/>
  <c r="AG934" i="1" l="1"/>
  <c r="AH934" i="1"/>
  <c r="AH917" i="1" l="1"/>
  <c r="O917" i="1"/>
  <c r="N917" i="1"/>
  <c r="M917" i="1"/>
  <c r="AG917" i="1" l="1"/>
  <c r="M902" i="1"/>
  <c r="AG902" i="1" s="1"/>
  <c r="AH902" i="1" l="1"/>
  <c r="AH893" i="1" l="1"/>
  <c r="R893" i="1"/>
  <c r="AH885" i="1"/>
  <c r="M885" i="1"/>
  <c r="V893" i="1" l="1"/>
  <c r="AH862" i="1"/>
  <c r="M862" i="1"/>
  <c r="AG862" i="1" s="1"/>
  <c r="AG885" i="1" l="1"/>
  <c r="AG893" i="1"/>
  <c r="M852" i="1"/>
  <c r="AH833" i="1"/>
  <c r="M833" i="1"/>
  <c r="AG833" i="1" s="1"/>
  <c r="AG852" i="1" l="1"/>
  <c r="M808" i="1"/>
  <c r="AG808" i="1" s="1"/>
  <c r="AH793" i="1"/>
  <c r="M784" i="1"/>
  <c r="M785" i="1" l="1"/>
  <c r="AH776" i="1"/>
  <c r="M776" i="1"/>
  <c r="AH769" i="1" l="1"/>
  <c r="R769" i="1"/>
  <c r="V769" i="1" l="1"/>
  <c r="AH763" i="1"/>
  <c r="C763" i="1"/>
  <c r="AH758" i="1"/>
  <c r="AH759" i="1" s="1"/>
  <c r="H759" i="1"/>
  <c r="G763" i="1" l="1"/>
  <c r="L759" i="1"/>
  <c r="AG769" i="1"/>
  <c r="H753" i="1"/>
  <c r="L753" i="1" s="1"/>
  <c r="AG753" i="1" s="1"/>
  <c r="AG763" i="1" l="1"/>
  <c r="AG759" i="1"/>
  <c r="AH753" i="1"/>
  <c r="AH743" i="1"/>
  <c r="AH722" i="1" l="1"/>
  <c r="C722" i="1"/>
  <c r="G722" i="1" l="1"/>
  <c r="AG722" i="1" s="1"/>
  <c r="AH716" i="1"/>
  <c r="C716" i="1"/>
  <c r="G716" i="1" s="1"/>
  <c r="AG716" i="1" s="1"/>
  <c r="AH705" i="1" l="1"/>
  <c r="M705" i="1"/>
  <c r="AG705" i="1" l="1"/>
  <c r="AH698" i="1"/>
  <c r="AH682" i="1" l="1"/>
  <c r="AH680" i="1"/>
  <c r="AH683" i="1" l="1"/>
  <c r="AH648" i="1" l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47" i="1"/>
  <c r="C665" i="1"/>
  <c r="G665" i="1" l="1"/>
  <c r="AG665" i="1" s="1"/>
  <c r="AH665" i="1"/>
  <c r="AH642" i="1"/>
  <c r="M642" i="1"/>
  <c r="AG642" i="1" l="1"/>
  <c r="AH610" i="1"/>
  <c r="M610" i="1"/>
  <c r="AG610" i="1" s="1"/>
  <c r="AH601" i="1"/>
  <c r="M601" i="1"/>
  <c r="AG601" i="1" s="1"/>
  <c r="AH587" i="1"/>
  <c r="M587" i="1"/>
  <c r="AG587" i="1" s="1"/>
  <c r="AH575" i="1"/>
  <c r="T574" i="1"/>
  <c r="T575" i="1" s="1"/>
  <c r="R574" i="1"/>
  <c r="AH569" i="1"/>
  <c r="R569" i="1"/>
  <c r="V569" i="1" s="1"/>
  <c r="AG569" i="1" s="1"/>
  <c r="R575" i="1" l="1"/>
  <c r="V574" i="1"/>
  <c r="AG574" i="1" s="1"/>
  <c r="AH559" i="1"/>
  <c r="M559" i="1"/>
  <c r="AG559" i="1" l="1"/>
  <c r="V575" i="1"/>
  <c r="AH532" i="1"/>
  <c r="H532" i="1"/>
  <c r="AH525" i="1"/>
  <c r="AH512" i="1"/>
  <c r="AG575" i="1" l="1"/>
  <c r="L532" i="1"/>
  <c r="C512" i="1"/>
  <c r="G512" i="1" l="1"/>
  <c r="AG532" i="1"/>
  <c r="AG512" i="1"/>
  <c r="AH504" i="1"/>
  <c r="C504" i="1"/>
  <c r="G504" i="1" s="1"/>
  <c r="AG504" i="1" s="1"/>
  <c r="AH495" i="1" l="1"/>
  <c r="C495" i="1"/>
  <c r="G495" i="1" s="1"/>
  <c r="AG495" i="1" l="1"/>
  <c r="C484" i="1"/>
  <c r="G484" i="1" s="1"/>
  <c r="AH484" i="1"/>
  <c r="AG484" i="1" l="1"/>
  <c r="AH473" i="1"/>
  <c r="AH479" i="1" s="1"/>
  <c r="M479" i="1"/>
  <c r="H464" i="1" l="1"/>
  <c r="I464" i="1"/>
  <c r="J464" i="1"/>
  <c r="K464" i="1"/>
  <c r="R464" i="1"/>
  <c r="S464" i="1"/>
  <c r="T464" i="1"/>
  <c r="AH464" i="1"/>
  <c r="AH451" i="1"/>
  <c r="U451" i="1"/>
  <c r="T451" i="1"/>
  <c r="S451" i="1"/>
  <c r="R451" i="1"/>
  <c r="K451" i="1"/>
  <c r="J451" i="1"/>
  <c r="I451" i="1"/>
  <c r="H451" i="1"/>
  <c r="L451" i="1" l="1"/>
  <c r="V451" i="1"/>
  <c r="V464" i="1"/>
  <c r="L464" i="1"/>
  <c r="AH444" i="1"/>
  <c r="AG451" i="1" l="1"/>
  <c r="AG464" i="1"/>
  <c r="AH414" i="1" l="1"/>
  <c r="M414" i="1"/>
  <c r="R414" i="1"/>
  <c r="S414" i="1"/>
  <c r="AB414" i="1"/>
  <c r="AC414" i="1"/>
  <c r="AD414" i="1"/>
  <c r="C401" i="1"/>
  <c r="D401" i="1"/>
  <c r="E401" i="1"/>
  <c r="F401" i="1"/>
  <c r="H401" i="1"/>
  <c r="I401" i="1"/>
  <c r="K401" i="1"/>
  <c r="AH401" i="1"/>
  <c r="J396" i="1"/>
  <c r="L396" i="1" s="1"/>
  <c r="AG396" i="1" s="1"/>
  <c r="G401" i="1" l="1"/>
  <c r="J401" i="1"/>
  <c r="AH385" i="1"/>
  <c r="AD385" i="1"/>
  <c r="AC385" i="1"/>
  <c r="AB385" i="1"/>
  <c r="R385" i="1"/>
  <c r="V385" i="1" s="1"/>
  <c r="O385" i="1"/>
  <c r="N385" i="1"/>
  <c r="M385" i="1"/>
  <c r="J385" i="1"/>
  <c r="I385" i="1"/>
  <c r="H385" i="1"/>
  <c r="E385" i="1"/>
  <c r="D385" i="1"/>
  <c r="C385" i="1"/>
  <c r="G385" i="1" l="1"/>
  <c r="L401" i="1"/>
  <c r="L385" i="1"/>
  <c r="AG414" i="1"/>
  <c r="AH379" i="1"/>
  <c r="AD379" i="1"/>
  <c r="AC379" i="1"/>
  <c r="AB379" i="1"/>
  <c r="T379" i="1"/>
  <c r="S379" i="1"/>
  <c r="R379" i="1"/>
  <c r="O379" i="1"/>
  <c r="N379" i="1"/>
  <c r="M379" i="1"/>
  <c r="J379" i="1"/>
  <c r="I379" i="1"/>
  <c r="H379" i="1"/>
  <c r="E379" i="1"/>
  <c r="D379" i="1"/>
  <c r="C379" i="1"/>
  <c r="G379" i="1" l="1"/>
  <c r="L379" i="1"/>
  <c r="AG401" i="1"/>
  <c r="AG379" i="1"/>
  <c r="AG385" i="1"/>
  <c r="AH368" i="1"/>
  <c r="S368" i="1"/>
  <c r="R368" i="1"/>
  <c r="O368" i="1"/>
  <c r="N368" i="1"/>
  <c r="M368" i="1"/>
  <c r="AH361" i="1" l="1"/>
  <c r="M361" i="1"/>
  <c r="AG361" i="1" s="1"/>
  <c r="AG368" i="1" l="1"/>
  <c r="AH353" i="1"/>
  <c r="S353" i="1"/>
  <c r="R353" i="1"/>
  <c r="O353" i="1"/>
  <c r="N353" i="1"/>
  <c r="M353" i="1"/>
  <c r="AH333" i="1" l="1"/>
  <c r="O333" i="1"/>
  <c r="N333" i="1"/>
  <c r="AG353" i="1" l="1"/>
  <c r="AH303" i="1"/>
  <c r="S303" i="1"/>
  <c r="R293" i="1"/>
  <c r="O303" i="1"/>
  <c r="N303" i="1"/>
  <c r="M303" i="1"/>
  <c r="R303" i="1" l="1"/>
  <c r="V293" i="1"/>
  <c r="AG293" i="1" s="1"/>
  <c r="AG333" i="1"/>
  <c r="AH284" i="1"/>
  <c r="M284" i="1"/>
  <c r="AG284" i="1" s="1"/>
  <c r="AH270" i="1" l="1"/>
  <c r="AH269" i="1"/>
  <c r="AH268" i="1"/>
  <c r="AH267" i="1"/>
  <c r="AH266" i="1"/>
  <c r="AH265" i="1"/>
  <c r="AH264" i="1"/>
  <c r="AH263" i="1"/>
  <c r="AH262" i="1"/>
  <c r="AH261" i="1"/>
  <c r="AH260" i="1"/>
  <c r="AH259" i="1"/>
  <c r="AD271" i="1"/>
  <c r="AC271" i="1"/>
  <c r="AB271" i="1"/>
  <c r="T271" i="1"/>
  <c r="S271" i="1"/>
  <c r="R271" i="1"/>
  <c r="O265" i="1"/>
  <c r="Q265" i="1" s="1"/>
  <c r="AG265" i="1" s="1"/>
  <c r="N263" i="1"/>
  <c r="M263" i="1"/>
  <c r="N262" i="1"/>
  <c r="Q262" i="1" s="1"/>
  <c r="AG262" i="1" s="1"/>
  <c r="AG303" i="1" l="1"/>
  <c r="M271" i="1"/>
  <c r="Q263" i="1"/>
  <c r="AG263" i="1" s="1"/>
  <c r="O271" i="1"/>
  <c r="N271" i="1"/>
  <c r="AH271" i="1"/>
  <c r="AH257" i="1"/>
  <c r="M257" i="1"/>
  <c r="N257" i="1"/>
  <c r="O257" i="1"/>
  <c r="R257" i="1"/>
  <c r="S257" i="1"/>
  <c r="W257" i="1"/>
  <c r="X257" i="1"/>
  <c r="Y257" i="1"/>
  <c r="Y1198" i="1" s="1"/>
  <c r="AH250" i="1"/>
  <c r="S245" i="1"/>
  <c r="T244" i="1"/>
  <c r="O250" i="1"/>
  <c r="N250" i="1"/>
  <c r="M250" i="1"/>
  <c r="S250" i="1" l="1"/>
  <c r="V245" i="1"/>
  <c r="AG245" i="1" s="1"/>
  <c r="AA257" i="1"/>
  <c r="T250" i="1"/>
  <c r="V244" i="1"/>
  <c r="AG244" i="1" s="1"/>
  <c r="AE230" i="1"/>
  <c r="AD230" i="1"/>
  <c r="AC230" i="1"/>
  <c r="U230" i="1"/>
  <c r="T230" i="1"/>
  <c r="S230" i="1"/>
  <c r="R230" i="1"/>
  <c r="P230" i="1"/>
  <c r="O230" i="1"/>
  <c r="N230" i="1"/>
  <c r="M230" i="1"/>
  <c r="AG271" i="1" l="1"/>
  <c r="AG230" i="1"/>
  <c r="AG257" i="1"/>
  <c r="AG250" i="1"/>
  <c r="AH230" i="1"/>
  <c r="AH206" i="1" l="1"/>
  <c r="AC202" i="1"/>
  <c r="AB202" i="1"/>
  <c r="S202" i="1"/>
  <c r="R202" i="1"/>
  <c r="O202" i="1"/>
  <c r="N202" i="1"/>
  <c r="M202" i="1"/>
  <c r="AH181" i="1" l="1"/>
  <c r="AH180" i="1"/>
  <c r="AH179" i="1"/>
  <c r="AH178" i="1"/>
  <c r="AH177" i="1"/>
  <c r="AH176" i="1"/>
  <c r="AH175" i="1"/>
  <c r="AD186" i="1"/>
  <c r="AC186" i="1"/>
  <c r="AB186" i="1"/>
  <c r="T186" i="1"/>
  <c r="S186" i="1"/>
  <c r="O186" i="1"/>
  <c r="N186" i="1"/>
  <c r="M186" i="1"/>
  <c r="AG202" i="1" l="1"/>
  <c r="AH186" i="1"/>
  <c r="AG186" i="1" l="1"/>
  <c r="K160" i="1"/>
  <c r="H160" i="1"/>
  <c r="D160" i="1"/>
  <c r="C160" i="1"/>
  <c r="G160" i="1" l="1"/>
  <c r="L160" i="1"/>
  <c r="AH153" i="1"/>
  <c r="K153" i="1"/>
  <c r="J153" i="1"/>
  <c r="I153" i="1"/>
  <c r="H153" i="1"/>
  <c r="F153" i="1"/>
  <c r="E153" i="1"/>
  <c r="D153" i="1"/>
  <c r="C153" i="1"/>
  <c r="G153" i="1" l="1"/>
  <c r="L153" i="1"/>
  <c r="AG160" i="1"/>
  <c r="AH131" i="1"/>
  <c r="AH125" i="1"/>
  <c r="S121" i="1"/>
  <c r="V121" i="1" s="1"/>
  <c r="AG153" i="1" l="1"/>
  <c r="AG121" i="1"/>
  <c r="S125" i="1"/>
  <c r="AH115" i="1"/>
  <c r="AG125" i="1" l="1"/>
  <c r="AH107" i="1"/>
  <c r="C107" i="1"/>
  <c r="D107" i="1"/>
  <c r="E107" i="1"/>
  <c r="M107" i="1"/>
  <c r="N107" i="1"/>
  <c r="O107" i="1"/>
  <c r="R107" i="1"/>
  <c r="S107" i="1"/>
  <c r="T107" i="1"/>
  <c r="AB107" i="1"/>
  <c r="AC107" i="1"/>
  <c r="AD107" i="1"/>
  <c r="AH101" i="1"/>
  <c r="AD101" i="1"/>
  <c r="AC101" i="1"/>
  <c r="AB101" i="1"/>
  <c r="S101" i="1"/>
  <c r="R101" i="1"/>
  <c r="P101" i="1"/>
  <c r="O101" i="1"/>
  <c r="M101" i="1"/>
  <c r="J101" i="1"/>
  <c r="I101" i="1"/>
  <c r="E101" i="1"/>
  <c r="D101" i="1"/>
  <c r="C101" i="1"/>
  <c r="G101" i="1" l="1"/>
  <c r="L101" i="1"/>
  <c r="G107" i="1"/>
  <c r="AH87" i="1"/>
  <c r="AD87" i="1"/>
  <c r="AC87" i="1"/>
  <c r="AB87" i="1"/>
  <c r="T87" i="1"/>
  <c r="S87" i="1"/>
  <c r="O87" i="1"/>
  <c r="N87" i="1"/>
  <c r="M87" i="1"/>
  <c r="E87" i="1"/>
  <c r="D87" i="1"/>
  <c r="C87" i="1"/>
  <c r="G87" i="1" l="1"/>
  <c r="AG101" i="1"/>
  <c r="AG107" i="1"/>
  <c r="AH75" i="1"/>
  <c r="AD75" i="1"/>
  <c r="AC75" i="1"/>
  <c r="AB75" i="1"/>
  <c r="T75" i="1"/>
  <c r="T1198" i="1" s="1"/>
  <c r="S75" i="1"/>
  <c r="R75" i="1"/>
  <c r="O75" i="1"/>
  <c r="N75" i="1"/>
  <c r="M75" i="1"/>
  <c r="E75" i="1"/>
  <c r="D75" i="1"/>
  <c r="C75" i="1"/>
  <c r="AG87" i="1" l="1"/>
  <c r="G75" i="1"/>
  <c r="E57" i="1"/>
  <c r="D57" i="1"/>
  <c r="C57" i="1"/>
  <c r="G57" i="1" l="1"/>
  <c r="AG57" i="1" s="1"/>
  <c r="AG75" i="1"/>
  <c r="AH44" i="1"/>
  <c r="AD32" i="1" l="1"/>
  <c r="AC32" i="1"/>
  <c r="AC1198" i="1" s="1"/>
  <c r="AB32" i="1"/>
  <c r="M32" i="1" l="1"/>
  <c r="K32" i="1"/>
  <c r="J32" i="1"/>
  <c r="I32" i="1"/>
  <c r="E32" i="1"/>
  <c r="D32" i="1"/>
  <c r="C32" i="1"/>
  <c r="AH31" i="1"/>
  <c r="AH30" i="1"/>
  <c r="AH29" i="1"/>
  <c r="AH28" i="1"/>
  <c r="AH27" i="1"/>
  <c r="G32" i="1" l="1"/>
  <c r="AG32" i="1"/>
  <c r="L32" i="1"/>
  <c r="AH32" i="1"/>
  <c r="AE25" i="1" l="1"/>
  <c r="AD25" i="1"/>
  <c r="AB25" i="1"/>
  <c r="Z25" i="1"/>
  <c r="Z1198" i="1" s="1"/>
  <c r="X25" i="1"/>
  <c r="X1198" i="1" s="1"/>
  <c r="W25" i="1"/>
  <c r="W1198" i="1" s="1"/>
  <c r="U25" i="1"/>
  <c r="U1198" i="1" s="1"/>
  <c r="S25" i="1"/>
  <c r="S1198" i="1" s="1"/>
  <c r="R25" i="1"/>
  <c r="R1198" i="1" s="1"/>
  <c r="P25" i="1"/>
  <c r="P1198" i="1" s="1"/>
  <c r="K25" i="1"/>
  <c r="I25" i="1"/>
  <c r="H25" i="1"/>
  <c r="O22" i="1"/>
  <c r="AH22" i="1" s="1"/>
  <c r="N22" i="1"/>
  <c r="M22" i="1"/>
  <c r="Q22" i="1" s="1"/>
  <c r="AG22" i="1" s="1"/>
  <c r="O19" i="1"/>
  <c r="O18" i="1"/>
  <c r="AH18" i="1" s="1"/>
  <c r="N18" i="1"/>
  <c r="N25" i="1" s="1"/>
  <c r="N1198" i="1" s="1"/>
  <c r="M18" i="1"/>
  <c r="Q18" i="1" s="1"/>
  <c r="AG18" i="1" s="1"/>
  <c r="V1200" i="1" l="1"/>
  <c r="Q19" i="1"/>
  <c r="AG19" i="1" s="1"/>
  <c r="AH19" i="1"/>
  <c r="AA1198" i="1"/>
  <c r="L25" i="1"/>
  <c r="V1198" i="1"/>
  <c r="M25" i="1"/>
  <c r="M1198" i="1" s="1"/>
  <c r="O25" i="1"/>
  <c r="O1198" i="1" s="1"/>
  <c r="AE16" i="1"/>
  <c r="AE1198" i="1" s="1"/>
  <c r="AD16" i="1"/>
  <c r="AD1198" i="1" s="1"/>
  <c r="AB16" i="1"/>
  <c r="AB1198" i="1" s="1"/>
  <c r="F16" i="1"/>
  <c r="E16" i="1"/>
  <c r="D16" i="1"/>
  <c r="C16" i="1"/>
  <c r="AH13" i="1"/>
  <c r="AH10" i="1"/>
  <c r="AH9" i="1"/>
  <c r="AH8" i="1"/>
  <c r="AH7" i="1"/>
  <c r="Q1200" i="1" l="1"/>
  <c r="AF1200" i="1"/>
  <c r="AF1198" i="1"/>
  <c r="AH25" i="1"/>
  <c r="G16" i="1"/>
  <c r="Q1198" i="1"/>
  <c r="AH16" i="1"/>
  <c r="AG25" i="1" l="1"/>
  <c r="AG1198" i="1" s="1"/>
  <c r="AH1198" i="1"/>
  <c r="I928" i="5"/>
  <c r="F928" i="5"/>
  <c r="G928" i="5"/>
  <c r="D928" i="5"/>
  <c r="K928" i="5"/>
  <c r="E928" i="5"/>
  <c r="H928" i="5"/>
  <c r="J928" i="5"/>
  <c r="D192" i="6"/>
  <c r="G192" i="6"/>
  <c r="J192" i="6"/>
  <c r="H192" i="6"/>
  <c r="E192" i="6"/>
  <c r="F192" i="6"/>
  <c r="I192" i="6"/>
  <c r="C192" i="6"/>
</calcChain>
</file>

<file path=xl/sharedStrings.xml><?xml version="1.0" encoding="utf-8"?>
<sst xmlns="http://schemas.openxmlformats.org/spreadsheetml/2006/main" count="8559" uniqueCount="973">
  <si>
    <t>Контингент студентов</t>
  </si>
  <si>
    <t>1 курс</t>
  </si>
  <si>
    <t>2 курс</t>
  </si>
  <si>
    <t>3 курс</t>
  </si>
  <si>
    <t>4 курс</t>
  </si>
  <si>
    <t xml:space="preserve">Бишкекский автомобильно - дорожный колледж им.К.Кольбаева  </t>
  </si>
  <si>
    <t>Организация перевозок и управление на траспорте</t>
  </si>
  <si>
    <t>Строительство и эксплуатация автомобильных дорог и аэродромов</t>
  </si>
  <si>
    <t>Техническое обслуживание средств вычислительной техники и компьютерных сетей</t>
  </si>
  <si>
    <t>Экономика и бухгалтерский учет</t>
  </si>
  <si>
    <t>Техническое обслуживание и ремонт автомобильного транспорта</t>
  </si>
  <si>
    <t>Техническая эксплуатация подъемно-транспортных строительно дорожных машин и оборудования</t>
  </si>
  <si>
    <t>Техническая эксплуатация транспортного электрооборудования и автоматики</t>
  </si>
  <si>
    <t>Всего</t>
  </si>
  <si>
    <t>Бишкекский колледж архитектуры и менеджмента в строительстве</t>
  </si>
  <si>
    <t xml:space="preserve"> </t>
  </si>
  <si>
    <t xml:space="preserve">Всего: </t>
  </si>
  <si>
    <t xml:space="preserve">№ </t>
  </si>
  <si>
    <t xml:space="preserve">Специальность </t>
  </si>
  <si>
    <t>Предполагаемый выпуск в 2021г</t>
  </si>
  <si>
    <t xml:space="preserve">очное </t>
  </si>
  <si>
    <t xml:space="preserve">заочное </t>
  </si>
  <si>
    <t xml:space="preserve">бюджет </t>
  </si>
  <si>
    <t xml:space="preserve">контракт </t>
  </si>
  <si>
    <t xml:space="preserve">9 класс </t>
  </si>
  <si>
    <t xml:space="preserve">11 класс </t>
  </si>
  <si>
    <t xml:space="preserve">1 курс </t>
  </si>
  <si>
    <t>Преподавание в начальных классах</t>
  </si>
  <si>
    <t>Музыкальное образование</t>
  </si>
  <si>
    <t>Дошкольное образование</t>
  </si>
  <si>
    <t xml:space="preserve">Физическая культура </t>
  </si>
  <si>
    <t>Иностранный язык</t>
  </si>
  <si>
    <t>Всего:</t>
  </si>
  <si>
    <t>Бишкекский технический колледж</t>
  </si>
  <si>
    <t>Итого:</t>
  </si>
  <si>
    <t>Бишкекский музыкально-педагогический колледж им.Эрматова</t>
  </si>
  <si>
    <t>ЭкСС</t>
  </si>
  <si>
    <t>СССК</t>
  </si>
  <si>
    <t>ЭССС</t>
  </si>
  <si>
    <t>КС</t>
  </si>
  <si>
    <t>ПКС</t>
  </si>
  <si>
    <t>Художественный колледж при НАХ КР им.акад. Т.Садыкова</t>
  </si>
  <si>
    <t>Строительство и эксплуатация зданий и сооружений</t>
  </si>
  <si>
    <t>Архитектура</t>
  </si>
  <si>
    <t>Монтаж и эксплуатация внутренних санитарно-технических и вентиляционных устройств</t>
  </si>
  <si>
    <t xml:space="preserve">Дизайн (по отраслям) </t>
  </si>
  <si>
    <t>Технология деревообработки, дизайн и конструирование мебели</t>
  </si>
  <si>
    <t>Стоимостной инжиниринг</t>
  </si>
  <si>
    <t>Земельно-имущественные отношения</t>
  </si>
  <si>
    <t>Экономика и бухгалтерский учет (по отраслям)</t>
  </si>
  <si>
    <t xml:space="preserve">Программное обеспечение вычислительной техники и автоматизированных систем </t>
  </si>
  <si>
    <t>всего студентов</t>
  </si>
  <si>
    <t>Бишкекский колледж архитектуры и менеджмента в строительстве (БКАМС)</t>
  </si>
  <si>
    <t>БКАМС</t>
  </si>
  <si>
    <t>спуз</t>
  </si>
  <si>
    <t>Количество преподавателей</t>
  </si>
  <si>
    <t>всего</t>
  </si>
  <si>
    <t>шататных</t>
  </si>
  <si>
    <t>совмест.</t>
  </si>
  <si>
    <t>№</t>
  </si>
  <si>
    <t xml:space="preserve">Бишкекский автомобильно - дорожный колледж им.К.Кольбаева (БАДК)  </t>
  </si>
  <si>
    <t>БАДК</t>
  </si>
  <si>
    <t>Бишкекский музыкально-педагогический колледж им.Эрматова (БМПК)</t>
  </si>
  <si>
    <t>БМПК</t>
  </si>
  <si>
    <t>Бишкекский технический колледж (БТК)</t>
  </si>
  <si>
    <t>объем финансирования (тыс.сом)</t>
  </si>
  <si>
    <t>БТК</t>
  </si>
  <si>
    <t>Технология машиностроения</t>
  </si>
  <si>
    <t>Сварочное производство</t>
  </si>
  <si>
    <t>Программное обеспечение вычислительной техники и автоматизированных систем</t>
  </si>
  <si>
    <t>Автоматизированные системы обработки информации и управления</t>
  </si>
  <si>
    <t>Тепловые электрические станции</t>
  </si>
  <si>
    <t>Электрические станции, сети и системы</t>
  </si>
  <si>
    <t>Электроснабжение (по отраслям)</t>
  </si>
  <si>
    <t>Открытые горные работы</t>
  </si>
  <si>
    <t xml:space="preserve">Экономика и бухгалтерский учет (по отраслям) </t>
  </si>
  <si>
    <t>Политехнический колледж Международного Университета Кыргызской Республики (ПК МУКР)</t>
  </si>
  <si>
    <t>Политехнический колледж МУКР</t>
  </si>
  <si>
    <t>ПК МУКР</t>
  </si>
  <si>
    <t>Художественный колледж при НАХ КР им.акад. Т.Садыкова( ХК НАХ)</t>
  </si>
  <si>
    <t>ХК НАХ</t>
  </si>
  <si>
    <t>Дизайн ( по отраслям)</t>
  </si>
  <si>
    <t>Живопись (Станковая живопись)</t>
  </si>
  <si>
    <t>Декоративно-прикладное искусство и народные промыслы</t>
  </si>
  <si>
    <t>Скульптура (Станковая скульптура)</t>
  </si>
  <si>
    <t>Бишкекский агроэкономический колледж им.С.Турсунова</t>
  </si>
  <si>
    <t>Бишкекский агроэкономический колледж им.С.Турсунова (БАЭК)</t>
  </si>
  <si>
    <t>БАЭК</t>
  </si>
  <si>
    <t xml:space="preserve">Агрономия </t>
  </si>
  <si>
    <t xml:space="preserve">Экология и охрана окружающей среды </t>
  </si>
  <si>
    <t>Экономика и бухучет</t>
  </si>
  <si>
    <t>Ветеринария</t>
  </si>
  <si>
    <t>Агротехнический колледж имени Султана Ибраимова</t>
  </si>
  <si>
    <t>Агротехнический колледж имени Султана Ибраимова (АТК)</t>
  </si>
  <si>
    <t>АТК</t>
  </si>
  <si>
    <t xml:space="preserve">Мелиорация, рекультивация и охрана земель </t>
  </si>
  <si>
    <t>Гидротехническое строительство</t>
  </si>
  <si>
    <t xml:space="preserve">Прикладная геодезия </t>
  </si>
  <si>
    <t>Землеустройство</t>
  </si>
  <si>
    <t xml:space="preserve">Ветеринария </t>
  </si>
  <si>
    <t>Предпринимательство в сельском хозяйстве</t>
  </si>
  <si>
    <t xml:space="preserve">Ихтиология и рыбоводство </t>
  </si>
  <si>
    <t>Экология и охрана окружающей среды</t>
  </si>
  <si>
    <t xml:space="preserve">Прикладная информатика </t>
  </si>
  <si>
    <t>Кара-Балтинский технико-экономический колледж (К-БТЭК)</t>
  </si>
  <si>
    <t>Кара-Балтинский технико-экономический колледж</t>
  </si>
  <si>
    <t xml:space="preserve">          Всего</t>
  </si>
  <si>
    <t>К-БТЭК</t>
  </si>
  <si>
    <t>Монтаж и техническая эксплуатация промышленного оборудования</t>
  </si>
  <si>
    <t>Технология хлеба, кондитерских и макаронных изделий</t>
  </si>
  <si>
    <t>Технология бродильного производства и виноделие</t>
  </si>
  <si>
    <t>Технология молока и молочных продуктов</t>
  </si>
  <si>
    <t>Налоги и налогообложение</t>
  </si>
  <si>
    <t>Банковское дело</t>
  </si>
  <si>
    <t>Эксплуатация транспортного электрооборудования и автоматики</t>
  </si>
  <si>
    <t>Токмокский индустриально-педагогический колледж</t>
  </si>
  <si>
    <t>Токмокский индустриально-педагогический колледж (ТИПК)</t>
  </si>
  <si>
    <t>ТИПК</t>
  </si>
  <si>
    <t>ИТОГО</t>
  </si>
  <si>
    <t>Строительство и эксплуатация зданий и сооружениий</t>
  </si>
  <si>
    <t>Механизация сельского хозяйства</t>
  </si>
  <si>
    <t>Конструирование, моделирование и технология швейных изделий</t>
  </si>
  <si>
    <t>Организация  воспитательной деятельности</t>
  </si>
  <si>
    <t>Преподование в начальных классах</t>
  </si>
  <si>
    <t>Техническая эксплуатация и обслуживание электромеханического оборудования</t>
  </si>
  <si>
    <t>Программное обеспечение вычислительной техники  и автоматизированных систем</t>
  </si>
  <si>
    <t>Защита в черезвычайных ситуациях</t>
  </si>
  <si>
    <t>Токмокский агропромышленный колледж КНАУ им. К.И.Скрябина</t>
  </si>
  <si>
    <t>Токмокский агропромышленный колледж КНАУ им. К.И.Скрябина (ТАПК КНАУ)</t>
  </si>
  <si>
    <t>ТАПК КНАУ</t>
  </si>
  <si>
    <t>Электрификация и автоматизация сельского хозяйства</t>
  </si>
  <si>
    <t>Эксплуатация транспортного электрооборудования и автоматики (по видам транспорта</t>
  </si>
  <si>
    <t>Техническая эксплуатация и обслуживание электрического и электромеханического оборудования (по отраслям)</t>
  </si>
  <si>
    <t xml:space="preserve">Финансы(по отраслям) </t>
  </si>
  <si>
    <t>Бишкекский медицинский колледж (БМК)</t>
  </si>
  <si>
    <t>БМК</t>
  </si>
  <si>
    <t>Акушерское  дело</t>
  </si>
  <si>
    <t>Лабораторная диагностика</t>
  </si>
  <si>
    <t>Медико-профилактическое дело</t>
  </si>
  <si>
    <t>Сестринское  дело</t>
  </si>
  <si>
    <t>Стоматология ортопедическая</t>
  </si>
  <si>
    <t>Фармация</t>
  </si>
  <si>
    <t>ВСЕГО:</t>
  </si>
  <si>
    <t>Бишкекский медицинский колледж</t>
  </si>
  <si>
    <t>Медицинское училище при КГМА</t>
  </si>
  <si>
    <t>Медицинское училище при КГМА (МУ КГМА)</t>
  </si>
  <si>
    <t>МУ КГМА</t>
  </si>
  <si>
    <t>Медицинский массаж</t>
  </si>
  <si>
    <t>Кара-Балтинский медицинский колледж (К-БМК)</t>
  </si>
  <si>
    <t>Акушерское дело</t>
  </si>
  <si>
    <t xml:space="preserve">Лечебное дело </t>
  </si>
  <si>
    <t>Сестринское дело</t>
  </si>
  <si>
    <t>Стоматология  ортопедическая</t>
  </si>
  <si>
    <t>К-БМК</t>
  </si>
  <si>
    <t>Кара-Балтинский медицинский колледж</t>
  </si>
  <si>
    <t>Токмокский медицинский колледж (ТокмокМК)</t>
  </si>
  <si>
    <t>ТокмокМК</t>
  </si>
  <si>
    <t>Лечебное дело</t>
  </si>
  <si>
    <t xml:space="preserve">Фармация </t>
  </si>
  <si>
    <t>Токмокский медицинский колледж</t>
  </si>
  <si>
    <t>Республиканский спортивный колледж имени Шералы Сыдыкова</t>
  </si>
  <si>
    <t>Республиканский спортивный колледж имени Шералы Сыдыкова (РСК)</t>
  </si>
  <si>
    <t>РСК</t>
  </si>
  <si>
    <t>ОСПО КАИ</t>
  </si>
  <si>
    <t xml:space="preserve">160905 "Организация перевозок и управление на воздушном транспорте"  </t>
  </si>
  <si>
    <t>Техническая эксплуатация летательных аппаратов и двигателей</t>
  </si>
  <si>
    <t>Техническая эксплуатация электрифицированных и пилотажно-навигационных комплексов</t>
  </si>
  <si>
    <t>Обслуживание летательных аппаратов ГСМ</t>
  </si>
  <si>
    <t>Летная эксплуатация летательных аппаратов</t>
  </si>
  <si>
    <t>Сервис на воздушном транспорте</t>
  </si>
  <si>
    <t>Транспортная безопасность на ВТ</t>
  </si>
  <si>
    <t>Менеджмент на ВТ</t>
  </si>
  <si>
    <t>Техническое обслуживание вычислительной техникии компьютерных сетей</t>
  </si>
  <si>
    <t>Эксплуатация судовых энергетических установок</t>
  </si>
  <si>
    <t xml:space="preserve">Техническая эксплуатация беспилотных летательных аппаратов и двигателей </t>
  </si>
  <si>
    <t>Отделение среднего профессионального образования КАИ им. Абдраимова (ОСПО КАИ)</t>
  </si>
  <si>
    <t>Кыргызское государственное художественное училище имени С.А. Чуйкова</t>
  </si>
  <si>
    <t>Кыргызское государственное художественное училище имени С.А. Чуйкова (КГХУ)</t>
  </si>
  <si>
    <t>КГХУ</t>
  </si>
  <si>
    <t xml:space="preserve">Живопись </t>
  </si>
  <si>
    <t>Графика</t>
  </si>
  <si>
    <t xml:space="preserve">Дизайн </t>
  </si>
  <si>
    <r>
      <rPr>
        <b/>
        <sz val="14"/>
        <rFont val="Times New Roman"/>
        <family val="1"/>
        <charset val="204"/>
      </rPr>
      <t>Всего:</t>
    </r>
  </si>
  <si>
    <t>Декоративно-прикладное искусство (по отраслям )</t>
  </si>
  <si>
    <t>Кыргызское государственное музыкальное училище имени М. Куренкеева</t>
  </si>
  <si>
    <t>Кыргызское государственное музыкальное училище имени М. Куренкеева (КГМУ)</t>
  </si>
  <si>
    <t>КГМУ</t>
  </si>
  <si>
    <t>-</t>
  </si>
  <si>
    <t>Инструментальное исполнительство (по видам инструментов)</t>
  </si>
  <si>
    <t>Вокальное искусство</t>
  </si>
  <si>
    <t>Хоровое дирижирование</t>
  </si>
  <si>
    <t>Теория музыки</t>
  </si>
  <si>
    <t>Музыкальное искусство эстрады (по видам)</t>
  </si>
  <si>
    <t>Театральное училище при КНАДТ им. Т. Абдумомунова (ТУ КНАДТ)</t>
  </si>
  <si>
    <t>ТУ КНАДТ</t>
  </si>
  <si>
    <t>Актерское искусство</t>
  </si>
  <si>
    <t>Театральное училище при КНАДТ им. Т. Абдумомунова</t>
  </si>
  <si>
    <t>Республиканский колледж культуры г. Токмок (РКК)</t>
  </si>
  <si>
    <t>РКК</t>
  </si>
  <si>
    <t>Социально-культурная деятельность, руководитель хорового коллектива</t>
  </si>
  <si>
    <t>Социально - культурная деятельность, руководитель творческого коллектива</t>
  </si>
  <si>
    <t>Гостиничный сервис</t>
  </si>
  <si>
    <t>Библиотековедение</t>
  </si>
  <si>
    <t>Республиканский колледж культуры г. Токмок</t>
  </si>
  <si>
    <t>ТЭК КНАУ</t>
  </si>
  <si>
    <t>Технико-экономический колледж при КНАУ им. К.И. Скрябина (ТЭК КНАУ)</t>
  </si>
  <si>
    <t xml:space="preserve">Организация и безопасность  дорожного движения на автомобильном транспорте </t>
  </si>
  <si>
    <t>Технология производства и переработка сельскохозяйственной продукции</t>
  </si>
  <si>
    <t xml:space="preserve">Менеджмент </t>
  </si>
  <si>
    <t xml:space="preserve">Механизация сельского хозяйства </t>
  </si>
  <si>
    <t>Электроснабжение (по отраслям) сельского хозяйства</t>
  </si>
  <si>
    <t>Организация перевозок и управление на транспорте (по видам транспорта за исключением воздушного транпорта)</t>
  </si>
  <si>
    <t>Финансы (по отраслям)</t>
  </si>
  <si>
    <t>Дизайн (по отраслям) компьютерно- графический</t>
  </si>
  <si>
    <t>Технико-экономический колледж при КНАУ им. К.И. Скрябина</t>
  </si>
  <si>
    <t>Бишкекское хореографическое училище им. Ч.Базарбаева</t>
  </si>
  <si>
    <t>Профессиональный колледж КНУ им.Ж. Баласагына</t>
  </si>
  <si>
    <t>Профессиональный колледж КНУ им.Ж. Баласагына (ПК КНУ Биш)</t>
  </si>
  <si>
    <t>ПК КНУ Биш</t>
  </si>
  <si>
    <t>Финансы</t>
  </si>
  <si>
    <t>Экономика и бух.учет</t>
  </si>
  <si>
    <t>Менеджмент</t>
  </si>
  <si>
    <t>Переводческое дело</t>
  </si>
  <si>
    <t>АСОИ и У</t>
  </si>
  <si>
    <t>ПОВТ и АС</t>
  </si>
  <si>
    <t>Прикладная информатика</t>
  </si>
  <si>
    <t>Правоведение</t>
  </si>
  <si>
    <t>Социальная педагогика</t>
  </si>
  <si>
    <t>Социальная работа</t>
  </si>
  <si>
    <t>Колледж КРСУ</t>
  </si>
  <si>
    <t>Кол.КРСУ</t>
  </si>
  <si>
    <t>Дизайн (по отраслям)</t>
  </si>
  <si>
    <t>Отделение среднего профессионального образования КГУСТА (ОСПО КГУСТА)</t>
  </si>
  <si>
    <t xml:space="preserve">Строительство и эксплуатация зданий и сооружений   </t>
  </si>
  <si>
    <t>Производство неметаллических строительных изделий и конструкций</t>
  </si>
  <si>
    <t>Водоснабжение и водоотведение</t>
  </si>
  <si>
    <t>Прикладная геодезия</t>
  </si>
  <si>
    <t xml:space="preserve">Организация перевозок и управление на транспорте (по видам транспорта за исключением водного)                   </t>
  </si>
  <si>
    <t xml:space="preserve">Организация перевозок и управление на железнодорожном транспорте                   </t>
  </si>
  <si>
    <t>Защита в чрезвычайных ситуациях</t>
  </si>
  <si>
    <t>Дизайн (по отраслям)   Дизайн костюма</t>
  </si>
  <si>
    <t>Дизайн (по отраслям)   ДАС</t>
  </si>
  <si>
    <t>Менеджмент (по отраслям)</t>
  </si>
  <si>
    <t>Обеспечение безопасности информационных систем</t>
  </si>
  <si>
    <t>Программирование компьютерных сетей</t>
  </si>
  <si>
    <t>Монтаж и эксплуатация оборудования и систем газоснабжения</t>
  </si>
  <si>
    <t>Охрана окружающей среды (Экология )</t>
  </si>
  <si>
    <t>ОСПО КГУСТА</t>
  </si>
  <si>
    <t>Центр среднего профессионального образования ИИП КГУСТА (ЦСПО ИИП)</t>
  </si>
  <si>
    <t>ЦСПО ИИП</t>
  </si>
  <si>
    <t>Техническая эксплуатация транспортного радиоэлектронного оборудования (по видам транспорта)</t>
  </si>
  <si>
    <t>Пожарная безопасность</t>
  </si>
  <si>
    <t>Центр среднего профессионального образования ИИП КГУСТА</t>
  </si>
  <si>
    <t>Бишкекский финансово-экономический техникум им.А.Токтоналиева АГУПКР</t>
  </si>
  <si>
    <t>Экономика и бух.учет(по отраслям)</t>
  </si>
  <si>
    <t>Финансы (по отрастям)</t>
  </si>
  <si>
    <t>Страховое дело</t>
  </si>
  <si>
    <t>Маркетинг (по отраслям)</t>
  </si>
  <si>
    <t>Операционная деятельность в логистике</t>
  </si>
  <si>
    <t>Бишкекский финансово-экономический техникум им.А.Токтоналиева АГУПКР (БФЭТ)</t>
  </si>
  <si>
    <t>БФЭТ</t>
  </si>
  <si>
    <t>Педагогический колледж КГУ им. И.Арабаева (ПК КГУ)</t>
  </si>
  <si>
    <t>ПК КГУ</t>
  </si>
  <si>
    <t>Специальное дошкольное образование</t>
  </si>
  <si>
    <t>Коррекционная педагогика в начальных классах</t>
  </si>
  <si>
    <t>Педагогический колледж КГУ им. И.Арабаева</t>
  </si>
  <si>
    <t>Гуманитарный колледж КГУ им. И.Арабаева</t>
  </si>
  <si>
    <t>Гуманитарный колледж КГУ им. И.Арабаева (ГК КГУ)</t>
  </si>
  <si>
    <t>ГК КГУ</t>
  </si>
  <si>
    <t>Право и организация социального обеспечения</t>
  </si>
  <si>
    <t>Туризм</t>
  </si>
  <si>
    <t>Дизайн среды</t>
  </si>
  <si>
    <t>Профессиональное обучение (по отраслям)</t>
  </si>
  <si>
    <t>Прикладная информатика (по отраслям)</t>
  </si>
  <si>
    <t>ОСПО Института Японоведения КГУ им. И. Арабаева</t>
  </si>
  <si>
    <t>ОСПО Института Японоведения КГУ им. И. Арабаева (ОСПО ИЯ КГУ)</t>
  </si>
  <si>
    <t>ОСПО ИЯ КГУ</t>
  </si>
  <si>
    <t>Теологический колледж КГУ им. И.Арабаева</t>
  </si>
  <si>
    <t>Теологический колледж КГУ им. И.Арабаева (ТК КГУ)</t>
  </si>
  <si>
    <t>ТК КГУ</t>
  </si>
  <si>
    <t>Теология</t>
  </si>
  <si>
    <t>Отделение среднего профессионального образования Института экономики и менеджмента КГУ (ОСПО ИЭМ)</t>
  </si>
  <si>
    <t>ОСПО ИЭМ</t>
  </si>
  <si>
    <t>Менеджмент по отраслям</t>
  </si>
  <si>
    <t>Юридический колледж КГЮА</t>
  </si>
  <si>
    <t>Юридический колледж КГЮА (ЮК КГЮА)</t>
  </si>
  <si>
    <t>ЮК КГЮА</t>
  </si>
  <si>
    <t>ОСПО ИЭМ КГУ</t>
  </si>
  <si>
    <t>IT-Академия КГЮА</t>
  </si>
  <si>
    <t>Информационная безопасность</t>
  </si>
  <si>
    <t>Политехнический колледж КГТУ им. И. Раззакова</t>
  </si>
  <si>
    <t>Техническое обслуживание и ремонт радиоэлектронной техники (по отраслям)</t>
  </si>
  <si>
    <t>Организация перевозок и управление на транспорте (по видам транспорта за исключением воздушного транспорта)</t>
  </si>
  <si>
    <t>Электрические машины и аппараты</t>
  </si>
  <si>
    <t>Техническая эксплуатация оборудования в торговле и общественном питании</t>
  </si>
  <si>
    <t>Защита чрезвычайных ситуациях</t>
  </si>
  <si>
    <t>Гидроэлектроэнергетические установки</t>
  </si>
  <si>
    <t>Конструирование, моделирование  швейных изделий</t>
  </si>
  <si>
    <t>Технология швейных изделий</t>
  </si>
  <si>
    <t>Политехнический колледж КГТУ им. И. Раззакова (ПК КГТУ)</t>
  </si>
  <si>
    <t>ПК КГТУ</t>
  </si>
  <si>
    <t>Колледж БГУ им. К.Карасаева (КолБГУ)</t>
  </si>
  <si>
    <t>КолБГУ</t>
  </si>
  <si>
    <t>Колледж БГУ им. К.Карасаева</t>
  </si>
  <si>
    <t xml:space="preserve">Колледж КГАФКиС </t>
  </si>
  <si>
    <t>КолКГАФКС</t>
  </si>
  <si>
    <t>Физическая культура</t>
  </si>
  <si>
    <t>Колледж КГАФКиС</t>
  </si>
  <si>
    <t>Отделение среднего профессионального образования ИСРиП (ОСПО ИСРиП)</t>
  </si>
  <si>
    <t>ОСПО ИСРиП</t>
  </si>
  <si>
    <t>Экономика бухгалтерский учет (по отраслям)</t>
  </si>
  <si>
    <t>Право и оргонизация социального обеспечения</t>
  </si>
  <si>
    <t>Колледж экономики и сервиса КЭУ (КЭиС)</t>
  </si>
  <si>
    <t>КЭиС</t>
  </si>
  <si>
    <t>Прикладная информатика(по отраслям)</t>
  </si>
  <si>
    <t>Технология продукции общественного питания</t>
  </si>
  <si>
    <t>Организация обслуживания в гостиницах и туристических комплексах</t>
  </si>
  <si>
    <t xml:space="preserve">Колледж экономики и сервиса КЭУ </t>
  </si>
  <si>
    <t>Профессиональный колледж К-ТУ "Манас" (ПК К-ТУ)</t>
  </si>
  <si>
    <t>ПК К-ТУ</t>
  </si>
  <si>
    <t>Менеджмент (офис менеджмент)</t>
  </si>
  <si>
    <t>Технология деревообработки</t>
  </si>
  <si>
    <t xml:space="preserve">Профессиональный колледж К-ТУ "Манас" </t>
  </si>
  <si>
    <t>Отделение среднего профессионального образования КГТУ им. И.Раззакова в г. Кара-Балта (К-Б КГТУ)</t>
  </si>
  <si>
    <t>К-Б КГТУ</t>
  </si>
  <si>
    <t>Организация перевозок и управление на транспорте</t>
  </si>
  <si>
    <t>Электроснабжение</t>
  </si>
  <si>
    <t>Электрические станции,сети и системы</t>
  </si>
  <si>
    <t>Сооружение и эксплуатация газонефтепроводов и газонефтехранилищ</t>
  </si>
  <si>
    <t>Коммерция</t>
  </si>
  <si>
    <t>Товароведение и экспертиза качества потребительских товаров</t>
  </si>
  <si>
    <t>ОСПО КГТУ в г. Кара-Балта</t>
  </si>
  <si>
    <t>Отделение среднего профессионального образования КГТУ им. И.Раззакова в г. Кара-Куль (К-К КГТУ)</t>
  </si>
  <si>
    <t>К-К КГТУ</t>
  </si>
  <si>
    <t>Програмирование в компьютерных системах</t>
  </si>
  <si>
    <t>Техническая обслуживание вычеслительной техники</t>
  </si>
  <si>
    <t>ОСПО КГТУ в г. Кара-Куль</t>
  </si>
  <si>
    <t>Отделение среднего профессионального образования КГТУ им. И.Раззакова в г.Токмок (Токм КГТУ)</t>
  </si>
  <si>
    <t>ТокмКГТУ</t>
  </si>
  <si>
    <t>Организация перевозок и управление на автомобильном транспорте</t>
  </si>
  <si>
    <t>ОСПО КГТУ в г. Токмок</t>
  </si>
  <si>
    <t>Иссык-Кульский индустриально-педагогический колледж</t>
  </si>
  <si>
    <t>Иссык-Кульский индустриально-педагогический колледж (ИКИПК)</t>
  </si>
  <si>
    <t>ИКИПК</t>
  </si>
  <si>
    <t>Организация перевозок и управление на автотранспорте»</t>
  </si>
  <si>
    <t>Каракольский педагогический колледж имени профессора И.Бийбосунова</t>
  </si>
  <si>
    <t>Каракольский педагогический колледж имени профессора И.Бийбосунова (КПК)</t>
  </si>
  <si>
    <t>Экономика и бухгалтерский учёт</t>
  </si>
  <si>
    <t>Моделирование, конструирование и технология  швейных изделий</t>
  </si>
  <si>
    <t>КПК</t>
  </si>
  <si>
    <t xml:space="preserve">Всего </t>
  </si>
  <si>
    <t>Программирование в компьютерных системах</t>
  </si>
  <si>
    <t>Каракольский медицинский колледж им.академика И.Ахунбаева</t>
  </si>
  <si>
    <t>Каракольский медицинский колледж им.академика И.Ахунбаева (КМК)</t>
  </si>
  <si>
    <t>КМК</t>
  </si>
  <si>
    <t>Каракольское государственное музыкальное училище им. Ы. Туманова (КГМУ)</t>
  </si>
  <si>
    <t>Инструментальное исполнительство</t>
  </si>
  <si>
    <t>Музыкальное искусство эстрады</t>
  </si>
  <si>
    <t>Каракольское государственное музыкальное училище им. Ы. Туманова</t>
  </si>
  <si>
    <t>Колледж ИГУ им. К.Тыныстанова</t>
  </si>
  <si>
    <t>Колледж ИГУ им. К.Тыныстанова (КолИГУ)</t>
  </si>
  <si>
    <t>КолИГУ</t>
  </si>
  <si>
    <t>Техническое обслуживание и ремонт автомобилей</t>
  </si>
  <si>
    <t>Программное обеспечение вычислительной техники и автоиатизированных систем</t>
  </si>
  <si>
    <t>Балыкчинский колледж КГУСТА имени Н. Исанова (БК КГУСТА)</t>
  </si>
  <si>
    <t>БК КГУСТА</t>
  </si>
  <si>
    <t xml:space="preserve">Экономика и бухгалтерский учет </t>
  </si>
  <si>
    <t xml:space="preserve">Организация перевозок и управление движением на автомобильном транспорте </t>
  </si>
  <si>
    <t xml:space="preserve">Строительство и эксплуатация зданий и сооружений </t>
  </si>
  <si>
    <t xml:space="preserve">Балыкчинский колледж КГУСТА </t>
  </si>
  <si>
    <t>Отделение среднего профессонального образования Иссык-Кульского юридического института КГЮА (И-К КГЮА)</t>
  </si>
  <si>
    <t>И-К КГЮА</t>
  </si>
  <si>
    <t>ОСПО Иссык-Кульского института КГЮА</t>
  </si>
  <si>
    <t>Нарынский педагогический колледж им. К.Мамбетакунова НГУ (НПК)</t>
  </si>
  <si>
    <t>НПК</t>
  </si>
  <si>
    <t>Бардыгы</t>
  </si>
  <si>
    <t>Нарынский педагогический колледж им. К.Мамбетакунова НГУ</t>
  </si>
  <si>
    <t>Аграрно-экономический колледж НГУ (НАЭК)</t>
  </si>
  <si>
    <t>НАЭК</t>
  </si>
  <si>
    <t>Социально-культурная деятельность</t>
  </si>
  <si>
    <t>Технология производства и переработки сельскохозяйственной продукции</t>
  </si>
  <si>
    <t>Аграрно-экономический колледж НГУ</t>
  </si>
  <si>
    <t>Нарынский медицинский колледж</t>
  </si>
  <si>
    <t>Нарынский медицинский колледж (НМК)</t>
  </si>
  <si>
    <t>НМК</t>
  </si>
  <si>
    <t>Таласский аграрно-экономический колледж (ТАЭК)</t>
  </si>
  <si>
    <t>ТАЭК</t>
  </si>
  <si>
    <t xml:space="preserve">Электрификация и автоматизацияи с/х  </t>
  </si>
  <si>
    <t>всего:</t>
  </si>
  <si>
    <t>Таласский аграрно-экономический колледж</t>
  </si>
  <si>
    <t>Таласский медицинский колледж (ТалМК)</t>
  </si>
  <si>
    <t>ТалМК</t>
  </si>
  <si>
    <t>Таласский медицинский колледж</t>
  </si>
  <si>
    <t>Отделение среднего профессионального образования ТалГУ (ОСПО ТалГУ)</t>
  </si>
  <si>
    <t>Автоматизированные системы обработки информации и управление (по отраслям)</t>
  </si>
  <si>
    <t xml:space="preserve">Электроснабжение </t>
  </si>
  <si>
    <t xml:space="preserve">Дошкольное образование </t>
  </si>
  <si>
    <t>Компьютерные системы и комплексы (по отраслям)</t>
  </si>
  <si>
    <t>ОСПО ТалГУ</t>
  </si>
  <si>
    <t>Ошский сельскохозяйственный техникум</t>
  </si>
  <si>
    <t>Ошский сельскохозяйственный техникум (ОСХТ)</t>
  </si>
  <si>
    <t>ОСХТ</t>
  </si>
  <si>
    <t>Ошский строительный колледж</t>
  </si>
  <si>
    <t xml:space="preserve"> Ошский строительный колледж (ОСК)</t>
  </si>
  <si>
    <t>ОСК</t>
  </si>
  <si>
    <t xml:space="preserve">Строительсво и эксплуатация зданий и сооружений </t>
  </si>
  <si>
    <t xml:space="preserve">Архитектура                                                  </t>
  </si>
  <si>
    <t>Монтаж и эксплуатация внутренних санитарно-технических устройств и вентиляции</t>
  </si>
  <si>
    <t>Ошский торгово-экономический колледж</t>
  </si>
  <si>
    <t>Ошский торгово-экономический колледж (ОТЭК)</t>
  </si>
  <si>
    <t>ОТЭК</t>
  </si>
  <si>
    <t>Компьютерные системы и комплексы</t>
  </si>
  <si>
    <t>Узгенский колледж технологии и образования им. академика Б.Мурзубраимова ОшТУ</t>
  </si>
  <si>
    <t>Узгенский колледж технологии и образования им. академика Б.Мурзубраимова ОшТУ (УКТО)</t>
  </si>
  <si>
    <t>УКТО</t>
  </si>
  <si>
    <t>Финансы ( по отраслям)</t>
  </si>
  <si>
    <t>Колледж ОГПИ (КолОГПИ)</t>
  </si>
  <si>
    <t>КолОГПИ</t>
  </si>
  <si>
    <t xml:space="preserve">Компьютерные системы и комплексы (по отраслям) </t>
  </si>
  <si>
    <t>Колледж ОГПИ</t>
  </si>
  <si>
    <t>Профессиональный колледж К-УУ (ПК К-УУ)</t>
  </si>
  <si>
    <t>ПК К-УУ</t>
  </si>
  <si>
    <t xml:space="preserve">Английский язык </t>
  </si>
  <si>
    <t xml:space="preserve">Конструирование, моделирование и технология швейных изделий </t>
  </si>
  <si>
    <t>Профессиональный колледж     К-УУ</t>
  </si>
  <si>
    <t>Ошский медицинский колледж (ОшМК)</t>
  </si>
  <si>
    <t>ОшМК</t>
  </si>
  <si>
    <t>Ошский медицинский колледж</t>
  </si>
  <si>
    <t>Ошское государственное музыкальное училище им.Ниязалы</t>
  </si>
  <si>
    <t>Ошское государственное музыкальное училище им.Ниязалы (ОшГМУ)</t>
  </si>
  <si>
    <t>ОшГМУ</t>
  </si>
  <si>
    <t>Медицинский колледж К-УУ (МК К-УУ)</t>
  </si>
  <si>
    <t>МК К-УУ</t>
  </si>
  <si>
    <t>Стоматология</t>
  </si>
  <si>
    <t>Ортопедическая стоматология</t>
  </si>
  <si>
    <t>Медицинский колледж К-УУ</t>
  </si>
  <si>
    <t>Ала-Букинский профессиональный колледж К-УУ (А-Б К-УУ)</t>
  </si>
  <si>
    <t>А-Б К-УУ</t>
  </si>
  <si>
    <t>Ала-Букинский профессиональный колледж           К-УУ</t>
  </si>
  <si>
    <t>Отделение среднего профессионального образования КНУ им. Ж.Баласагына в г. Ош (ОСПО КНУ Ош)</t>
  </si>
  <si>
    <t>ОСПО КНУ Ош</t>
  </si>
  <si>
    <t xml:space="preserve">Програмное обеспечение вычислительной техники и автоматизированных систем </t>
  </si>
  <si>
    <t xml:space="preserve">Финансы (по отраслям) </t>
  </si>
  <si>
    <t>ОСПО КНУ им. Ж.Баласагына в г.Ош</t>
  </si>
  <si>
    <t>Медицинский колледж ОшГУ (МК ОшГУ)</t>
  </si>
  <si>
    <t>МК ОшГУ</t>
  </si>
  <si>
    <t>Профилактическая стоматология</t>
  </si>
  <si>
    <t>Медицинский колледж ОшГУ</t>
  </si>
  <si>
    <t>Узгенский международный медицинский колледж ОшГУ (УММК ОшГУ)</t>
  </si>
  <si>
    <t>УММК ОшГУ</t>
  </si>
  <si>
    <t xml:space="preserve">Узгенский международный медицинский колледж ОшГУ </t>
  </si>
  <si>
    <t>Индустриально-педагогический колледж ОшГУ (ИПК ОшГУ)</t>
  </si>
  <si>
    <t>ИПК ОшГУ</t>
  </si>
  <si>
    <t xml:space="preserve">230110 Техническое обслуживание средств вычислительной техники и компьютерных сетей </t>
  </si>
  <si>
    <t xml:space="preserve">Социальная работа  </t>
  </si>
  <si>
    <t xml:space="preserve">Автоматизированные системы обработки информации и управления </t>
  </si>
  <si>
    <t>Индустриально-педагогический колледж ОшГУ</t>
  </si>
  <si>
    <t>Финансово-юридический колледж ОшГУ (ФЮК ОшГУ)</t>
  </si>
  <si>
    <t>ФЮК ОшГУ</t>
  </si>
  <si>
    <t>Документационное обеспечение и архивирование</t>
  </si>
  <si>
    <t>Налог и налогооблажение</t>
  </si>
  <si>
    <t xml:space="preserve">Правоведение </t>
  </si>
  <si>
    <t>Правохранительная деятельность</t>
  </si>
  <si>
    <t>Товароведение и экспертиза потребительских товаров</t>
  </si>
  <si>
    <t>Финансово-юридический колледж ОшГУ</t>
  </si>
  <si>
    <t>Колледж международных образовательных программ ОшГУ (КМОП ОшГУ)</t>
  </si>
  <si>
    <t>КМОП ОшГУ</t>
  </si>
  <si>
    <t>Колледж международных образовательных программ ОшГУ</t>
  </si>
  <si>
    <t>STEM инновационный колледж ОшГУ (STEM)</t>
  </si>
  <si>
    <t>STEM</t>
  </si>
  <si>
    <t>Монтаж,техническое обслуживание и ремонт медицинской техники</t>
  </si>
  <si>
    <t>Эксплуатация транспортного электрооборудованмя и автоматики</t>
  </si>
  <si>
    <t>STEM инновационный колледж ОшГУ</t>
  </si>
  <si>
    <t>Гуманитарно-технологический колледж ОшТУ (ГТК ОшТУ)</t>
  </si>
  <si>
    <t>ГТК ОшТУ</t>
  </si>
  <si>
    <t>Переработка нефти и газа</t>
  </si>
  <si>
    <t xml:space="preserve">Строительство и эксплуатация 
автомобильных дорог и аэродромов </t>
  </si>
  <si>
    <t>Строительство и эксплуатация инженерных сооружений</t>
  </si>
  <si>
    <t>Монтаж и эксплуатация линий электропередачи</t>
  </si>
  <si>
    <t xml:space="preserve">Конструирование , моделирование и технология швейных изделий </t>
  </si>
  <si>
    <t>Автоматизированные системы обработки информации и управление</t>
  </si>
  <si>
    <t xml:space="preserve">Прикладная информатика (по отраслям)  </t>
  </si>
  <si>
    <t>Программное обеспечение вычислительной техники и автомотизированных систем</t>
  </si>
  <si>
    <t xml:space="preserve">Сети связи и системы коммутации </t>
  </si>
  <si>
    <t>Статистика</t>
  </si>
  <si>
    <t>Экономика и бухгалтерский учет  (по отраслям)</t>
  </si>
  <si>
    <t xml:space="preserve">Переводческое дело </t>
  </si>
  <si>
    <t>Гуманитарно-технологический колледж ОшТУ</t>
  </si>
  <si>
    <t>Юридический колледж ОшГЮИ (ЮК ОшГЮИ)</t>
  </si>
  <si>
    <t>ЮК ОшГЮИ</t>
  </si>
  <si>
    <t>Юридический колледж ОшГЮИ</t>
  </si>
  <si>
    <t>Кызыл-Кийский горно-технический колледж инновации и экономики им. Т.Кулатова (К-КГТКИЭ)</t>
  </si>
  <si>
    <t>К-КГТКИЭ</t>
  </si>
  <si>
    <t>Програмное обеспечение вычислительной техники и автоматизированных систем</t>
  </si>
  <si>
    <t>Технология</t>
  </si>
  <si>
    <t xml:space="preserve">Подземная разработка  месторождений полезных ископаемых  </t>
  </si>
  <si>
    <t xml:space="preserve">Техническая эксплуатация и обслуживание электротехнического и электромеханического оборудования (по отраслям)  </t>
  </si>
  <si>
    <t xml:space="preserve">Техническое обслуживание и ремонт автомобильного транспорта   </t>
  </si>
  <si>
    <t xml:space="preserve">Открытые горные работы  </t>
  </si>
  <si>
    <t>Конструирование, моделирования  и технология швейных изделии</t>
  </si>
  <si>
    <t>Геологическая съeмка , поиски и разведка месторождений полезных ископаемых</t>
  </si>
  <si>
    <t>Технология ,переработка и производство сельскохозяйственной продукции</t>
  </si>
  <si>
    <t xml:space="preserve"> Электроснабжение  (по отраслям)</t>
  </si>
  <si>
    <t xml:space="preserve"> Компьютерные ситемы и комплесы</t>
  </si>
  <si>
    <t>Разработка и эксплуатация нефтяных и газовых месторождений</t>
  </si>
  <si>
    <t>Профессиональное обучение</t>
  </si>
  <si>
    <t>Кызыл-Кийский горно-технический колледж инновации и экономики им. Т.Кулатова</t>
  </si>
  <si>
    <t>Сулюктинский педагогический колледж БатГУ (СПК БатГУ)</t>
  </si>
  <si>
    <t>СПК БатГУ</t>
  </si>
  <si>
    <t>Преподование  в начальных  классах</t>
  </si>
  <si>
    <t>Дошкольное   образование</t>
  </si>
  <si>
    <t>Физическая  культура</t>
  </si>
  <si>
    <t xml:space="preserve"> Всего:</t>
  </si>
  <si>
    <t>Сулюктинский педагогический колледж БатГУ</t>
  </si>
  <si>
    <t>Кызыл-Кийский медицинский колледж</t>
  </si>
  <si>
    <t>Кызыл-Кийский медицинский колледж (К-КМК)</t>
  </si>
  <si>
    <t>К-КМК</t>
  </si>
  <si>
    <t xml:space="preserve">Лаборатория </t>
  </si>
  <si>
    <t xml:space="preserve">всего: </t>
  </si>
  <si>
    <t>Отделение среднего профессионального образования Кызыл-Кийского педагогического института БатГУ (ОСПО КПИ БатГУ)</t>
  </si>
  <si>
    <t>ОСПО КПИ</t>
  </si>
  <si>
    <t>Дошкольная образование</t>
  </si>
  <si>
    <t>ОСПО Кызыл-Кийского педагогического института БатГУ</t>
  </si>
  <si>
    <t>Отделение среднего профессионального образования Суюктинского регионального института БатГУ (ОСПО СРИ)</t>
  </si>
  <si>
    <t>ОСПО СРИ</t>
  </si>
  <si>
    <t>ОСПО Сулюктинского регионального института БатГУ</t>
  </si>
  <si>
    <t>Многопрофильный колледж БатГУ</t>
  </si>
  <si>
    <t>МПК БатГУ</t>
  </si>
  <si>
    <t>Финансы(по отраслям)</t>
  </si>
  <si>
    <t>Многопрофильный колледж БатГУ (МПК БатГУ)</t>
  </si>
  <si>
    <t>ОСПО Кызыл-Кийского многопрофильного института БатГУ</t>
  </si>
  <si>
    <t>Кочкор-Атинский колледж ЖАГУ (К-АК ЖАГУ)</t>
  </si>
  <si>
    <t>К-АК ЖАГУ</t>
  </si>
  <si>
    <t>Кочкор-Атинский колледж ЖАГУ</t>
  </si>
  <si>
    <t>Майлуу-Сууйский колледж ЖАГУ (М-СК ЖАГУ)</t>
  </si>
  <si>
    <t>Бурение нефтяных и газовых скважин</t>
  </si>
  <si>
    <t xml:space="preserve">Дошкольное образование  </t>
  </si>
  <si>
    <t>М-СК ЖАГУ</t>
  </si>
  <si>
    <t>Преподавание в начальных  классах</t>
  </si>
  <si>
    <t>Майлуу-Сууйский колледж ЖАГУ</t>
  </si>
  <si>
    <t>Жалал-Абадский колледж ЖАГУ (ЖАК ЖАГУ)</t>
  </si>
  <si>
    <t>ЖАК ЖАГУ</t>
  </si>
  <si>
    <t>Иностранный язык (Английский язык)</t>
  </si>
  <si>
    <t>Иностранный язык (Китайский язык)</t>
  </si>
  <si>
    <t>Информатика и вычислительная техника (Автоматизированные системы обработки информации и управления)</t>
  </si>
  <si>
    <t>Программное обеспечение вычислительной техники и автоматизированных систем (ПОВТАС)</t>
  </si>
  <si>
    <t>Социальная работа(Социальная работа)</t>
  </si>
  <si>
    <t>Техносферная безопасность  (Защита чрезвычайных ситуации)</t>
  </si>
  <si>
    <t>Физическая культура (Педагогический)</t>
  </si>
  <si>
    <t>Экономика (Налог и налогоблажение)</t>
  </si>
  <si>
    <t>Экономика(Финансы и кредит)</t>
  </si>
  <si>
    <t>Электрические станции, системы и сети</t>
  </si>
  <si>
    <t>Электроэнергетика и электротехника (Электроснабжение)</t>
  </si>
  <si>
    <t>Жалал-Абадский колледж ЖАГУ</t>
  </si>
  <si>
    <t>Жалал-Абадский медицинский колледж</t>
  </si>
  <si>
    <t>Жалал-Абадский медицинский колледж (ЖАМК)</t>
  </si>
  <si>
    <t>ЖАМК</t>
  </si>
  <si>
    <t>Пофилактическая стоматология</t>
  </si>
  <si>
    <t>Майлуу-Сууйский медицинский колледж</t>
  </si>
  <si>
    <t>Майлуу-Сууйский медицинский колледж (МСМК)</t>
  </si>
  <si>
    <t>МСМК</t>
  </si>
  <si>
    <t>Стоматология   ортопедическая</t>
  </si>
  <si>
    <t>Жалал-Абадский техникум культуры</t>
  </si>
  <si>
    <t>Жалал-Абадский техникум культуры (ЖАТК)</t>
  </si>
  <si>
    <t>ЖАТК</t>
  </si>
  <si>
    <t>Социально культурная деятельность и народное художественное творчество (по видам)</t>
  </si>
  <si>
    <t>Библиотекарь</t>
  </si>
  <si>
    <t>Медицинский колледж ЖАГУ (МК ЖАГУ)</t>
  </si>
  <si>
    <t>МК ЖАГУ</t>
  </si>
  <si>
    <t>Медицинский колледж ЖАГУ</t>
  </si>
  <si>
    <t>Аксыйский колледж им. Т.Бекболотова ЖАГУ (АК ЖАГУ)</t>
  </si>
  <si>
    <t>АК ЖАГУ</t>
  </si>
  <si>
    <t>Аксыйский колледж им. Т.Бекболотова ЖАГУ</t>
  </si>
  <si>
    <t xml:space="preserve">Кара-Кульский колледж ЖАГУ (ККК ЖАГУ) </t>
  </si>
  <si>
    <t>ККК ЖАГУ</t>
  </si>
  <si>
    <t>Гидротехническое  строительство</t>
  </si>
  <si>
    <t>Кара-Кульский колледж ЖАГУ</t>
  </si>
  <si>
    <t>Отделение среднего профессионального образования Международного университета "Алатоо" (ОСПО Алатоо)</t>
  </si>
  <si>
    <t>ОСПО Алатоо</t>
  </si>
  <si>
    <t>ИТОГО:</t>
  </si>
  <si>
    <t xml:space="preserve">Маркетинг </t>
  </si>
  <si>
    <t>Экономика и бухгалтерский учет ( по отраслям)</t>
  </si>
  <si>
    <t xml:space="preserve">ОСПО Международного университета "Алатоо" </t>
  </si>
  <si>
    <t>Колледж Кыргызско-Казахского университета</t>
  </si>
  <si>
    <t>Колледж Кыргызско-Казахского университета (КолК-КУ)</t>
  </si>
  <si>
    <t>КолК-КУ</t>
  </si>
  <si>
    <t>Правовоедение</t>
  </si>
  <si>
    <t>Инновационный колледж при АУЦА (ИК АУЦА)</t>
  </si>
  <si>
    <t>ИК АУЦА</t>
  </si>
  <si>
    <t>Инновационное банковское дело и высокие технологии</t>
  </si>
  <si>
    <t>Новое предпринимательство и человеческий интеллект</t>
  </si>
  <si>
    <t>Дизайн менеджмент и дизайн мышление</t>
  </si>
  <si>
    <t>Программная инженерия и социальные трансформации</t>
  </si>
  <si>
    <t>Экология и энергетическая эффективность</t>
  </si>
  <si>
    <t>Дизайн и высокие технологии</t>
  </si>
  <si>
    <t>Бухгалтерский учет и корпоративная ответственность</t>
  </si>
  <si>
    <t>Стартап финансы и высокие технологии</t>
  </si>
  <si>
    <t>Инновационный колледж при АУЦА</t>
  </si>
  <si>
    <t>Евразийский профессиональный колледж</t>
  </si>
  <si>
    <t>Евразийский профессиональный колледж (ЕПК)</t>
  </si>
  <si>
    <t>ЕПК</t>
  </si>
  <si>
    <t>Бишкекский колледж ЧУ (БК ЧУ)</t>
  </si>
  <si>
    <t>Колледж Кыргызско-Российской академии образования (КолКРАО)</t>
  </si>
  <si>
    <t>КолКРАО</t>
  </si>
  <si>
    <t>Технич.обслуж средств ВТ и КС</t>
  </si>
  <si>
    <t>Программное обеспечение ВТиАС</t>
  </si>
  <si>
    <t>Экономика и бухг.учет</t>
  </si>
  <si>
    <t xml:space="preserve">Преподавание в начальных </t>
  </si>
  <si>
    <t xml:space="preserve">Социальная педагогика </t>
  </si>
  <si>
    <t>Колледж КРАО</t>
  </si>
  <si>
    <t>Коммерческо-экономический колледж при МАУПФиБ (КЭК)</t>
  </si>
  <si>
    <t>КЭК</t>
  </si>
  <si>
    <t xml:space="preserve">Налоги и налогообложение </t>
  </si>
  <si>
    <t>Правоохранительная деятельность</t>
  </si>
  <si>
    <t>Коммерческо-экономический колледж при МАУПФиБ</t>
  </si>
  <si>
    <t>Отделение среднего профессионального образования Международного Куветского университета (ОСПО МКУ)</t>
  </si>
  <si>
    <t>ОСПО МКУ</t>
  </si>
  <si>
    <t>Экономика и бух- галтерский учет</t>
  </si>
  <si>
    <t>Иностранный язык (английский)</t>
  </si>
  <si>
    <t>Иностранный язык (арабский)</t>
  </si>
  <si>
    <t>ОСПО Международного Куветского университета</t>
  </si>
  <si>
    <t>Отделение среднего профессионального образования Института экономики и финансов (ОСПО ИЭФ)</t>
  </si>
  <si>
    <t>ОСПО ИЭФ</t>
  </si>
  <si>
    <t>Экономика и бух.учет (по отраслям)</t>
  </si>
  <si>
    <t>Профессиональный колледж профсоюзов АТиСО (ПКП)</t>
  </si>
  <si>
    <t>ПКП</t>
  </si>
  <si>
    <t xml:space="preserve">Социальная работа </t>
  </si>
  <si>
    <t>Профессиональный колледж профсоюзов АТиСО</t>
  </si>
  <si>
    <t>Колледж Академии туризма (КолАТ)</t>
  </si>
  <si>
    <t>КолАТ</t>
  </si>
  <si>
    <t>Колледж Академии туризма</t>
  </si>
  <si>
    <t>Колледж УНПК МУК</t>
  </si>
  <si>
    <t>УНПК МУК</t>
  </si>
  <si>
    <t xml:space="preserve">Право и организация социального обеспечения </t>
  </si>
  <si>
    <t xml:space="preserve">  </t>
  </si>
  <si>
    <t>Профессиональный колледж ИСИТО (ПК ИСИТО)</t>
  </si>
  <si>
    <t>ПК ИСИТО</t>
  </si>
  <si>
    <t>Преподавание начальных классах</t>
  </si>
  <si>
    <t>Экономика  бухгалтерский учет</t>
  </si>
  <si>
    <t>Организация обслуживания в общественном питании</t>
  </si>
  <si>
    <t>Техническое обслуживание ВТ и КС</t>
  </si>
  <si>
    <t xml:space="preserve">Профессиональный колледж ИСИТО </t>
  </si>
  <si>
    <t>Медицинский колледж ИСИТО (МК ИСИТО)</t>
  </si>
  <si>
    <t>МК ИСИТО</t>
  </si>
  <si>
    <t xml:space="preserve">Стоматология </t>
  </si>
  <si>
    <t>Медицинский колледж ИСИТО</t>
  </si>
  <si>
    <t>Колледж инновационных технологий и экономики МУИТ (КИТЭ)</t>
  </si>
  <si>
    <t>КИТЭ</t>
  </si>
  <si>
    <t>Моделирование и конструирование швейных изделий</t>
  </si>
  <si>
    <t>Строитетльство и эксплуатация зданий и сооружений</t>
  </si>
  <si>
    <t>Налог и налогообложение</t>
  </si>
  <si>
    <t>Колледж инновационных технологий и экономики МУИТ</t>
  </si>
  <si>
    <t xml:space="preserve">Отделение среднего профессионального образования Академии инноваций им. Ш.Мусакожоева </t>
  </si>
  <si>
    <t xml:space="preserve">ОСПО Академии инноваций им. Ш.Мусакожоева </t>
  </si>
  <si>
    <t>Медицинский колледж МУНиБ (МК МУНиБ)</t>
  </si>
  <si>
    <t>МК МУНиБ</t>
  </si>
  <si>
    <t>Медицинский колледж МУНиБ</t>
  </si>
  <si>
    <t>Чуйский профессиональный колледж ИСИТО (ЧПК ИСИТО)</t>
  </si>
  <si>
    <t>ЧПК ИСИТО</t>
  </si>
  <si>
    <t>Чуйский профессиональный колледж ИСИТО</t>
  </si>
  <si>
    <t>Гуманитарно-технический колледж МУЦА (ГТК МУЦА)</t>
  </si>
  <si>
    <t>ГТК МУЦА</t>
  </si>
  <si>
    <t>Программное обеспечение 
вычислительной техники и 
автоматизированных систем</t>
  </si>
  <si>
    <t>итого</t>
  </si>
  <si>
    <t xml:space="preserve">         -</t>
  </si>
  <si>
    <t>Гуманитарно-технический колледж МУЦА</t>
  </si>
  <si>
    <t>Медицинский колледж АзМИ имени С.Тентишева (МК АзМИ)</t>
  </si>
  <si>
    <t>МК АзМИ</t>
  </si>
  <si>
    <t xml:space="preserve">Медицинский колледж АзМИ </t>
  </si>
  <si>
    <t>Колледж бизнеса и естественных наук ОУ "Кейн интернейшнл институт"</t>
  </si>
  <si>
    <t>Бишкекский колледж компьютерных систем и технологий</t>
  </si>
  <si>
    <t>Бишкекский колледж компьютерных систем и технологий (БККСТ)</t>
  </si>
  <si>
    <t>БККСТ</t>
  </si>
  <si>
    <t>Экономика и бухгалтеский учет (по отраслям)</t>
  </si>
  <si>
    <t xml:space="preserve">Колледж ИНСАН </t>
  </si>
  <si>
    <t>ИНСАН</t>
  </si>
  <si>
    <t>АИК</t>
  </si>
  <si>
    <t xml:space="preserve">Архитектура </t>
  </si>
  <si>
    <t xml:space="preserve">Техническое обслуживание вычислительной техники и компьютерных сетей </t>
  </si>
  <si>
    <t>Азиатский инновационный колледж (АИК)</t>
  </si>
  <si>
    <t>Азиатский инновационный колледж</t>
  </si>
  <si>
    <t>Бишкекский горный и технический колледж (БГТК)</t>
  </si>
  <si>
    <t>БГТК</t>
  </si>
  <si>
    <t>Обогащение полезных ископаемых</t>
  </si>
  <si>
    <t>Маркшейдерское дело</t>
  </si>
  <si>
    <t>Технология и техника резведки 
месторождений полезных ископаемых</t>
  </si>
  <si>
    <t>Бишкекский горный и технический колледж</t>
  </si>
  <si>
    <t>Кыргызско-Корейский колледж</t>
  </si>
  <si>
    <t>Кыргызско-Корейский колледж (ККК)</t>
  </si>
  <si>
    <t>ККК</t>
  </si>
  <si>
    <t>Иностранный язык (корейский)</t>
  </si>
  <si>
    <t>Стилистика и искусство визажа</t>
  </si>
  <si>
    <t>Парикмахерское дело</t>
  </si>
  <si>
    <t>Медико-фармацевтический колледж (МФК)</t>
  </si>
  <si>
    <t>Лечебное  дело</t>
  </si>
  <si>
    <t>МФК</t>
  </si>
  <si>
    <t>Медико-фармацевтический колледж</t>
  </si>
  <si>
    <t>Медицинский колледж «Авиценна билим»</t>
  </si>
  <si>
    <t>Авиценна</t>
  </si>
  <si>
    <t>Кыргызский медико-социальный колледж "Уникум"</t>
  </si>
  <si>
    <t>Уникум</t>
  </si>
  <si>
    <t>Бишкекский универсальный колледж (БУК)</t>
  </si>
  <si>
    <t>БУК</t>
  </si>
  <si>
    <t>Инастраный язык</t>
  </si>
  <si>
    <t>Преподование начальных классах</t>
  </si>
  <si>
    <r>
      <rPr>
        <b/>
        <sz val="14"/>
        <rFont val="Calibri"/>
        <family val="2"/>
      </rPr>
      <t>Всего:</t>
    </r>
  </si>
  <si>
    <t>Прова и организация социального обеспечения</t>
  </si>
  <si>
    <t>Бишкекский универсальный колледж</t>
  </si>
  <si>
    <t>Колледж экономики, дизайна и информационных систем</t>
  </si>
  <si>
    <t>Колледж экономики, дизайна и информационных систем (КЭДИС)</t>
  </si>
  <si>
    <t>КЭДИС</t>
  </si>
  <si>
    <t>Кыргызский горно-энерготехнологический колледж (КГЭТК)</t>
  </si>
  <si>
    <t>КГЭТК</t>
  </si>
  <si>
    <t xml:space="preserve">Обогащение полезных ископаемых </t>
  </si>
  <si>
    <t xml:space="preserve">Кыргызский горно-энерготехнологический колледж </t>
  </si>
  <si>
    <t>Бишкекский горный многопрофильный колледж (БГМК)</t>
  </si>
  <si>
    <t>БГМК</t>
  </si>
  <si>
    <t>Бишкекский горный многопрофильный колледж</t>
  </si>
  <si>
    <t>Колледж телекоммуникаций, экономики и инновационных профессий (КТЭИП)</t>
  </si>
  <si>
    <t>КТЭИП</t>
  </si>
  <si>
    <t>Техническое  обслуживание средств  вычислительной  техники  и  компьютерных  сетей</t>
  </si>
  <si>
    <t>Обогащение полезных и ископаемых</t>
  </si>
  <si>
    <t>Колледж телекоммуникаций, экономики и инновационных профессий</t>
  </si>
  <si>
    <t>Бишкекский гуманитарно-правовой колледж (БГПК)</t>
  </si>
  <si>
    <t>Переводческое дело (Английский язык)</t>
  </si>
  <si>
    <t>Переводческое дело (Китайский язык)</t>
  </si>
  <si>
    <t>Иностранные языки</t>
  </si>
  <si>
    <t>БГПК</t>
  </si>
  <si>
    <t xml:space="preserve">Бишкекский гуманитарно-правовой колледж </t>
  </si>
  <si>
    <t>Медицинский колледж им. Н.И. Пирогова</t>
  </si>
  <si>
    <t>Медицинский колледж им. Н.И. Пирогова (МК Пир)</t>
  </si>
  <si>
    <t>МК Пир</t>
  </si>
  <si>
    <t xml:space="preserve">Сестринское дело  </t>
  </si>
  <si>
    <t xml:space="preserve">Стоматология   </t>
  </si>
  <si>
    <t>Кара-Балтинский гуманитарно-экономический колледж "Абай"</t>
  </si>
  <si>
    <t>Абай</t>
  </si>
  <si>
    <t>Преподавание в начальный классах</t>
  </si>
  <si>
    <t>Кыргызский международный универсальный колледж</t>
  </si>
  <si>
    <t>Кыргызский международный универсальный колледж (КМУК)</t>
  </si>
  <si>
    <t>КМУК</t>
  </si>
  <si>
    <t>Реклама</t>
  </si>
  <si>
    <t>ОСПО Каракольского филиала "Москвоского института предпринимтаельства и права" (КФ МИПП)</t>
  </si>
  <si>
    <t>КФ МИПП</t>
  </si>
  <si>
    <t xml:space="preserve">Преподавание в начальных классах (по отраслям) </t>
  </si>
  <si>
    <t>ОСПО КФ МИПП</t>
  </si>
  <si>
    <t>Иссык-Кульский медико-стоматологический колледж</t>
  </si>
  <si>
    <t>Иссык-Кульский медико-стоматологический колледж (ИКМСК)</t>
  </si>
  <si>
    <t>ИСМСК</t>
  </si>
  <si>
    <t>Таласский профессиональный колледж ИСИТО (ТалПК ИСИТО)</t>
  </si>
  <si>
    <t>ТалПК ИСИТО</t>
  </si>
  <si>
    <t xml:space="preserve">Преподавание в начальных классах </t>
  </si>
  <si>
    <t xml:space="preserve">                                          ВСЕГО :</t>
  </si>
  <si>
    <t>Таласский профессиональный колледж ИСИТО</t>
  </si>
  <si>
    <t>ОСПО Института инновационных технологий Евразии</t>
  </si>
  <si>
    <t>Ошский региональный медицинский колледж</t>
  </si>
  <si>
    <t>Ошский региональный медицинский колледж (ОшРМК)</t>
  </si>
  <si>
    <t>ОшРМК</t>
  </si>
  <si>
    <t xml:space="preserve">Инновационный колледж "Мурас"  </t>
  </si>
  <si>
    <t>Мурас</t>
  </si>
  <si>
    <t>Араванский "Дулдул Тоо" колледж</t>
  </si>
  <si>
    <t>Дулдул</t>
  </si>
  <si>
    <t>Конструирование, моделирование и  технология швейных изделий</t>
  </si>
  <si>
    <t>Аграрно-экономический колледж в г. Ош (ОшАЭК)</t>
  </si>
  <si>
    <t>ОшАЭК</t>
  </si>
  <si>
    <t>Тех. обслуж.и ремонт автомобилей</t>
  </si>
  <si>
    <t>Агрономия</t>
  </si>
  <si>
    <t>Электрификация и автоматизация с\х</t>
  </si>
  <si>
    <t>Аграрно-экономический колледж в г. Ош</t>
  </si>
  <si>
    <t>ЛФ МАУПФиБ</t>
  </si>
  <si>
    <t>Лейлекский филиал МАУПФиБ (ЛФ МАУПФиБ)</t>
  </si>
  <si>
    <t xml:space="preserve">Лейлекский филиал МАУПФиБ </t>
  </si>
  <si>
    <t>Баткенский педагогический колледж</t>
  </si>
  <si>
    <t>Баткенский педагогический колледж (БатПК)</t>
  </si>
  <si>
    <t>БатПК</t>
  </si>
  <si>
    <t>Кызыл-Кийский  колледж (К-КК)</t>
  </si>
  <si>
    <t>К-КК</t>
  </si>
  <si>
    <t>Преподавание в  начальных классах</t>
  </si>
  <si>
    <t>Программное обеспечение автоматизированных систем и вычислительное техники</t>
  </si>
  <si>
    <t xml:space="preserve">              Всего:</t>
  </si>
  <si>
    <t>Кызыл-Кийский  колледж</t>
  </si>
  <si>
    <t>Токтогульский профессиональный колледж ИСИТО (ТПК ИСИТО)</t>
  </si>
  <si>
    <t>ТПК ИСИТО</t>
  </si>
  <si>
    <t>Токтогульский профессиональный колледж ИСИТО</t>
  </si>
  <si>
    <t>Гуманитарно-экономический колледж Международного университета имени К.Ш. Токтомаматова (ГЭК МНУ)</t>
  </si>
  <si>
    <t>ГЭК МНУ</t>
  </si>
  <si>
    <t xml:space="preserve">Право  и организация социального обеспечения </t>
  </si>
  <si>
    <t>Гуманитарно-экономический колледж МНУ</t>
  </si>
  <si>
    <t>Международный Кыргызско-Турецкий колледж Международного университета им. К.Ш. Токтомаматова (МКТК МНУ)</t>
  </si>
  <si>
    <t>МКТК МНУ</t>
  </si>
  <si>
    <t>Международный Кыргызско-Турецкий колледж МНУ</t>
  </si>
  <si>
    <t>Международный Медицинский колледж Международного университета им.К.Ш.Токтомаматова (ММК МНК)</t>
  </si>
  <si>
    <t>ММК МНУ</t>
  </si>
  <si>
    <t>Международный Медицинский колледж МНУ</t>
  </si>
  <si>
    <t>Колледж Современного международного университета (КолСМУ)</t>
  </si>
  <si>
    <t>КолСМУ</t>
  </si>
  <si>
    <t>Компьютерные сети и комплексы</t>
  </si>
  <si>
    <t>Финансы ( по отраслям )</t>
  </si>
  <si>
    <t>Колледж Современного международного университета</t>
  </si>
  <si>
    <t>Жалал-Абадский педагогический колледж</t>
  </si>
  <si>
    <t>Жалал-Абадский педагогический колледж (Ж-АПК)</t>
  </si>
  <si>
    <t>Ж-АПК</t>
  </si>
  <si>
    <t>Преподавание в начальных класссах</t>
  </si>
  <si>
    <t>Майлуу-Суйский Центрально-Азиатский колледж (М-СЦАК)</t>
  </si>
  <si>
    <t>М-СЦАК</t>
  </si>
  <si>
    <t>Экономика и бухалтерский учет (по отраслям)</t>
  </si>
  <si>
    <t xml:space="preserve">Майлуу-Суйский Центрально-Азиатский колледж </t>
  </si>
  <si>
    <t>Таш-Кумырский региональный колледж</t>
  </si>
  <si>
    <t>Таш-Кумырский региональный колледж (Т-КРК)</t>
  </si>
  <si>
    <t>Т-КРК</t>
  </si>
  <si>
    <t>Экономика и 
бухгалтерский учет</t>
  </si>
  <si>
    <t>Преподавание 
в начальных классах</t>
  </si>
  <si>
    <t>Компьютерные системы
и комплексы</t>
  </si>
  <si>
    <t>Кочкор-Атинский региональный колледж</t>
  </si>
  <si>
    <t>Кочкор-Атинский региональный колледж (К-АРК)</t>
  </si>
  <si>
    <t>К-АРК</t>
  </si>
  <si>
    <t xml:space="preserve">Жалал-Абадский колледж "Нур" </t>
  </si>
  <si>
    <t>Нур</t>
  </si>
  <si>
    <t xml:space="preserve">Иностранный язык </t>
  </si>
  <si>
    <t>Автоматизированные сисиемы обработки информации и управление (по отраслям)</t>
  </si>
  <si>
    <t xml:space="preserve">Конструктрирование, моделирование и технология швейных изделий </t>
  </si>
  <si>
    <t>Профессиональный колледж современного образования</t>
  </si>
  <si>
    <t>Бишкекский колледж при ЧУ</t>
  </si>
  <si>
    <t>Отделение среднего профессионального образования Института инновационных технологий Евразии (ОСПО ИИТЕ)</t>
  </si>
  <si>
    <t>ОСПО ИИТЕ</t>
  </si>
  <si>
    <t>Бишкекское хореографическое училище им. Ч.Базарбаева (БХУ)</t>
  </si>
  <si>
    <t>БХУ</t>
  </si>
  <si>
    <t>Хореографическое искусство</t>
  </si>
  <si>
    <t>Искусство балета</t>
  </si>
  <si>
    <t>Отделение среднего профессионального образования Кызыл-Кийского многопрофильного института БатГУ (ОСПО К-КМИ)</t>
  </si>
  <si>
    <t>ОСПО К-КМИ</t>
  </si>
  <si>
    <t>ЭТЭиА</t>
  </si>
  <si>
    <t>ЭС</t>
  </si>
  <si>
    <t xml:space="preserve">Эканомика и бухгалтерский учет </t>
  </si>
  <si>
    <t xml:space="preserve">Технический обслужевание и ремонт автомобилей </t>
  </si>
  <si>
    <t>БК ЧУ</t>
  </si>
  <si>
    <t>Банковская дело</t>
  </si>
  <si>
    <t>Налог и налогооблажения</t>
  </si>
  <si>
    <t>Организация восспитательной деятельности</t>
  </si>
  <si>
    <t>Преподавание к нач.кл.</t>
  </si>
  <si>
    <t>Информатика</t>
  </si>
  <si>
    <t>Гос 92</t>
  </si>
  <si>
    <t>Негос 59</t>
  </si>
  <si>
    <t>на базе 11 класса</t>
  </si>
  <si>
    <t xml:space="preserve">на базе 9 кл </t>
  </si>
  <si>
    <t>бюджет</t>
  </si>
  <si>
    <t>контракт</t>
  </si>
  <si>
    <t>очное</t>
  </si>
  <si>
    <t>заочное</t>
  </si>
  <si>
    <t>на базе 9 кл</t>
  </si>
  <si>
    <t>на базе 11 кл</t>
  </si>
  <si>
    <t>Бишкекский автомобильно - дорожный колледж им.К.Кольбаева</t>
  </si>
  <si>
    <t xml:space="preserve">Бишкекский музыкально-педагогический колледж им.Эрматова </t>
  </si>
  <si>
    <t>Политехнический колледж МУ КР</t>
  </si>
  <si>
    <t>Художественный колледж при НАХ КР</t>
  </si>
  <si>
    <t xml:space="preserve">Кара-Балтинский технико-экономический колледж </t>
  </si>
  <si>
    <t>Токмокский агропромышленный колледж КНАУ</t>
  </si>
  <si>
    <t>Республиканский спортивный колледж имени Ш.Сыдыкова</t>
  </si>
  <si>
    <t>ОСПО КАИ им. Абдыраимова</t>
  </si>
  <si>
    <t xml:space="preserve">Республиканский колледж культуры г. Токмок </t>
  </si>
  <si>
    <t>Технико-экономический колледж при КНАУ</t>
  </si>
  <si>
    <t xml:space="preserve">Теологический колледж КГУ им. И.Арабаева </t>
  </si>
  <si>
    <t>ОСПО Института экономики и менеджмента КГУ им. И.Арабаева</t>
  </si>
  <si>
    <t xml:space="preserve">Юридический колледж КГЮА </t>
  </si>
  <si>
    <t>Колледж экономики и сервиса КЭУ</t>
  </si>
  <si>
    <t>Профессиональный колледж К-ТУ "Манас</t>
  </si>
  <si>
    <t>ОСПО КГТУ им. И.Раззакова в г. Кара-Балта</t>
  </si>
  <si>
    <t>ОСПО КГТУ им. И.Раззакова в г. Кара-Куль</t>
  </si>
  <si>
    <t>ОСПО КГТУ им. И.Раззакова в г.Токмок</t>
  </si>
  <si>
    <t>Каракольский педагогический колледж имени  И.Бийбосунова</t>
  </si>
  <si>
    <t xml:space="preserve">Каракольское государственное музыкальное училище им. Ы. Туманова </t>
  </si>
  <si>
    <t>Балыкчинский колледж КГУСТА имени Н. Исанова</t>
  </si>
  <si>
    <t>ОСПО Иссык-Кульского юридического института КГЮА</t>
  </si>
  <si>
    <t>Профессиональный колледж К-УУ</t>
  </si>
  <si>
    <t>Ала-Букинский профессиональный колледж К-УУ</t>
  </si>
  <si>
    <t>ОСПО КНУ им. Ж.Баласагына в г. Ош</t>
  </si>
  <si>
    <t>ОСПО Суюктинского регионального института БатГУ</t>
  </si>
  <si>
    <t xml:space="preserve">Майлуу-Сууйский медицинский колледж </t>
  </si>
  <si>
    <t>ОСПО МУ "Алатоо"</t>
  </si>
  <si>
    <t xml:space="preserve">Бишкекский колледж ЧУ </t>
  </si>
  <si>
    <t>ОСПО Международного Кувейтского университета</t>
  </si>
  <si>
    <t xml:space="preserve">ОСПО Института экономики и финансов </t>
  </si>
  <si>
    <t>Профессиональный колледж ИСИТО</t>
  </si>
  <si>
    <t xml:space="preserve">Медицинский колледж АзМИ имени С.Тентишева </t>
  </si>
  <si>
    <t xml:space="preserve">Бишкекский колледж компьютерных систем и технологий </t>
  </si>
  <si>
    <t xml:space="preserve">Азиатский инновационный колледж </t>
  </si>
  <si>
    <t>Бишкекский гуманитарно-правовой колледж</t>
  </si>
  <si>
    <t xml:space="preserve">Медицинский колледж им. Н.И. Пирогова </t>
  </si>
  <si>
    <t>ОСПО Каракольского филиала МИПП</t>
  </si>
  <si>
    <t xml:space="preserve">ОСПО Института инновационных технологий Евразии </t>
  </si>
  <si>
    <t xml:space="preserve">Аграрно-экономический колледж в г. Ош </t>
  </si>
  <si>
    <t>Лейлекский филиал МАУПФиБ</t>
  </si>
  <si>
    <t>Гуманитарно-экономический колледж МНУ имени К.Ш. Токтомаматова</t>
  </si>
  <si>
    <t>Международный Кыргызско-Турецкий колледж МНУ им. К.Ш. Токтомаматова</t>
  </si>
  <si>
    <t>Международный Медицинский колледж МНУ им.К.Ш.Токтомаматова</t>
  </si>
  <si>
    <t>Колледж СМУ</t>
  </si>
  <si>
    <t>Майлуу-Суйский Центрально-Азиатский колледж</t>
  </si>
  <si>
    <t>строит</t>
  </si>
  <si>
    <t>пром</t>
  </si>
  <si>
    <t>экон</t>
  </si>
  <si>
    <t>комп</t>
  </si>
  <si>
    <t>транс</t>
  </si>
  <si>
    <t>образ</t>
  </si>
  <si>
    <t>энерг</t>
  </si>
  <si>
    <t>горн</t>
  </si>
  <si>
    <t>Компьютерные сети</t>
  </si>
  <si>
    <t>Эксплуатация средств связи</t>
  </si>
  <si>
    <t>связь</t>
  </si>
  <si>
    <t>культ</t>
  </si>
  <si>
    <t>сельск</t>
  </si>
  <si>
    <t>экология</t>
  </si>
  <si>
    <t>безопас</t>
  </si>
  <si>
    <t>здрав</t>
  </si>
  <si>
    <t>Организация перевозок и управление на воздушном транспорте</t>
  </si>
  <si>
    <t>управ</t>
  </si>
  <si>
    <t>туризм</t>
  </si>
  <si>
    <t>гум</t>
  </si>
  <si>
    <t xml:space="preserve">Техническое обслуживание средств вычислительной техники и компьютерных сетей </t>
  </si>
  <si>
    <t>сервис</t>
  </si>
  <si>
    <t>право</t>
  </si>
  <si>
    <t>землеус</t>
  </si>
  <si>
    <t>Техническая обслуживание вычислительной техники</t>
  </si>
  <si>
    <t>Компьютерные системы и комплесы</t>
  </si>
  <si>
    <t>дизайн</t>
  </si>
  <si>
    <t>энер</t>
  </si>
  <si>
    <t>Электроснабжение  (по отраслям)</t>
  </si>
  <si>
    <t>Дизайн</t>
  </si>
  <si>
    <t>Социально - культурная деятельность</t>
  </si>
  <si>
    <t>Технология, переработка и производство сельскохозяйственной продукции</t>
  </si>
  <si>
    <t>Транспортная безопасность на воздушном транспорте</t>
  </si>
  <si>
    <t>отрасль</t>
  </si>
  <si>
    <t>Техносферная безопасность</t>
  </si>
  <si>
    <t>Горнодобывающая промышленность</t>
  </si>
  <si>
    <t>Гуманитарные специальности</t>
  </si>
  <si>
    <t>Здравоохранение</t>
  </si>
  <si>
    <t>Компьютерные технологии</t>
  </si>
  <si>
    <t>Культура и искусство</t>
  </si>
  <si>
    <t>Образование</t>
  </si>
  <si>
    <t xml:space="preserve">Право </t>
  </si>
  <si>
    <t>Промышленность (легкая, пищевая, обрабатывающая, машиностроение и т.д.)</t>
  </si>
  <si>
    <t>Связь</t>
  </si>
  <si>
    <t>Сельское хозяйство</t>
  </si>
  <si>
    <t>Сфера обслуживания</t>
  </si>
  <si>
    <t>Строительство</t>
  </si>
  <si>
    <t>Транспорт</t>
  </si>
  <si>
    <t>Управление</t>
  </si>
  <si>
    <t>Экология</t>
  </si>
  <si>
    <t>Экономика</t>
  </si>
  <si>
    <t>Энергетика</t>
  </si>
  <si>
    <t>гос</t>
  </si>
  <si>
    <t>негос</t>
  </si>
  <si>
    <t>Бишкек</t>
  </si>
  <si>
    <t>Чуй</t>
  </si>
  <si>
    <t>Ж-А</t>
  </si>
  <si>
    <t>И-К</t>
  </si>
  <si>
    <t>Нарын</t>
  </si>
  <si>
    <t>Талас</t>
  </si>
  <si>
    <t>Ош</t>
  </si>
  <si>
    <t>Баткен</t>
  </si>
  <si>
    <t>регион</t>
  </si>
  <si>
    <t>кол-во государственных спузов</t>
  </si>
  <si>
    <t>кол-во негосударственных спузов</t>
  </si>
  <si>
    <t>Баткенская область</t>
  </si>
  <si>
    <t>г.Бишкек</t>
  </si>
  <si>
    <t>Жалал-Абадская область</t>
  </si>
  <si>
    <t>Иссык-Кульская область</t>
  </si>
  <si>
    <t>Нарынская область</t>
  </si>
  <si>
    <t>г.Ош и Ошская область</t>
  </si>
  <si>
    <t>Таласская область</t>
  </si>
  <si>
    <t>Чуйская область</t>
  </si>
  <si>
    <t>форма собственности</t>
  </si>
  <si>
    <t>Государственные спузы</t>
  </si>
  <si>
    <t>Спузы в структуре государственных вузов</t>
  </si>
  <si>
    <t>Негосударственные спузы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</si>
</sst>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6" fillId="0" borderId="0" xfId="0" applyFont="1" applyBorder="1" applyAlignment="1">
      <alignment horizontal="center" vertical="center" textRotation="90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2" xfId="0" applyFont="1" applyFill="1" applyBorder="1"/>
    <xf numFmtId="0" fontId="6" fillId="2" borderId="1" xfId="0" applyFont="1" applyFill="1" applyBorder="1" applyAlignment="1">
      <alignment vertical="center" wrapText="1"/>
    </xf>
    <xf numFmtId="0" fontId="11" fillId="2" borderId="1" xfId="0" applyFont="1" applyFill="1" applyBorder="1"/>
    <xf numFmtId="164" fontId="0" fillId="0" borderId="1" xfId="0" applyNumberFormat="1" applyBorder="1"/>
    <xf numFmtId="0" fontId="16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2" fillId="0" borderId="0" xfId="0" applyFont="1"/>
    <xf numFmtId="0" fontId="6" fillId="2" borderId="1" xfId="0" applyFont="1" applyFill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13" fillId="0" borderId="0" xfId="0" applyFont="1"/>
    <xf numFmtId="164" fontId="0" fillId="0" borderId="1" xfId="0" applyNumberFormat="1" applyBorder="1" applyAlignment="1">
      <alignment wrapText="1"/>
    </xf>
    <xf numFmtId="1" fontId="8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7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0" xfId="0" applyFont="1" applyAlignment="1">
      <alignment vertical="center"/>
    </xf>
    <xf numFmtId="0" fontId="23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right"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vertical="center" wrapText="1"/>
    </xf>
    <xf numFmtId="0" fontId="24" fillId="0" borderId="1" xfId="0" applyFont="1" applyBorder="1"/>
    <xf numFmtId="0" fontId="3" fillId="2" borderId="0" xfId="0" applyFont="1" applyFill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0" fillId="0" borderId="6" xfId="0" applyBorder="1"/>
    <xf numFmtId="164" fontId="0" fillId="0" borderId="6" xfId="0" applyNumberFormat="1" applyBorder="1"/>
    <xf numFmtId="0" fontId="3" fillId="2" borderId="1" xfId="0" applyFont="1" applyFill="1" applyBorder="1"/>
    <xf numFmtId="0" fontId="6" fillId="2" borderId="7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Border="1"/>
    <xf numFmtId="164" fontId="14" fillId="0" borderId="1" xfId="0" applyNumberFormat="1" applyFont="1" applyBorder="1"/>
    <xf numFmtId="0" fontId="15" fillId="0" borderId="0" xfId="0" applyFont="1"/>
    <xf numFmtId="164" fontId="14" fillId="0" borderId="1" xfId="0" applyNumberFormat="1" applyFont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3" fillId="3" borderId="2" xfId="0" applyFont="1" applyFill="1" applyBorder="1"/>
    <xf numFmtId="0" fontId="0" fillId="3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3" borderId="0" xfId="0" applyFill="1"/>
    <xf numFmtId="0" fontId="12" fillId="3" borderId="0" xfId="0" applyFont="1" applyFill="1"/>
    <xf numFmtId="0" fontId="6" fillId="3" borderId="0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right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22" fillId="3" borderId="1" xfId="0" applyFont="1" applyFill="1" applyBorder="1"/>
    <xf numFmtId="0" fontId="0" fillId="0" borderId="1" xfId="0" applyFill="1" applyBorder="1"/>
    <xf numFmtId="0" fontId="25" fillId="0" borderId="0" xfId="0" applyFont="1"/>
    <xf numFmtId="1" fontId="8" fillId="3" borderId="1" xfId="0" applyNumberFormat="1" applyFont="1" applyFill="1" applyBorder="1" applyAlignment="1">
      <alignment horizontal="left" vertical="center" wrapText="1"/>
    </xf>
    <xf numFmtId="0" fontId="0" fillId="4" borderId="0" xfId="0" applyFill="1"/>
    <xf numFmtId="0" fontId="24" fillId="4" borderId="1" xfId="0" applyFont="1" applyFill="1" applyBorder="1"/>
    <xf numFmtId="0" fontId="3" fillId="0" borderId="1" xfId="0" applyFont="1" applyBorder="1"/>
    <xf numFmtId="0" fontId="25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2" fillId="0" borderId="0" xfId="0" applyFont="1" applyFill="1"/>
    <xf numFmtId="1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2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16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6" fillId="0" borderId="1" xfId="0" applyFont="1" applyBorder="1"/>
    <xf numFmtId="0" fontId="26" fillId="0" borderId="1" xfId="0" applyFont="1" applyFill="1" applyBorder="1"/>
    <xf numFmtId="0" fontId="26" fillId="3" borderId="1" xfId="0" applyFont="1" applyFill="1" applyBorder="1"/>
    <xf numFmtId="0" fontId="3" fillId="0" borderId="7" xfId="0" applyFont="1" applyFill="1" applyBorder="1"/>
    <xf numFmtId="0" fontId="0" fillId="2" borderId="0" xfId="0" applyFill="1"/>
    <xf numFmtId="0" fontId="22" fillId="2" borderId="0" xfId="0" applyFont="1" applyFill="1"/>
    <xf numFmtId="0" fontId="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4" fillId="0" borderId="7" xfId="0" applyFont="1" applyFill="1" applyBorder="1"/>
    <xf numFmtId="0" fontId="26" fillId="0" borderId="7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23" fillId="0" borderId="1" xfId="0" applyFont="1" applyBorder="1"/>
    <xf numFmtId="0" fontId="23" fillId="0" borderId="1" xfId="0" applyFont="1" applyFill="1" applyBorder="1"/>
    <xf numFmtId="0" fontId="23" fillId="0" borderId="6" xfId="0" applyFont="1" applyBorder="1" applyAlignment="1">
      <alignment wrapText="1"/>
    </xf>
    <xf numFmtId="0" fontId="31" fillId="0" borderId="1" xfId="0" applyFont="1" applyBorder="1"/>
    <xf numFmtId="0" fontId="23" fillId="0" borderId="0" xfId="0" applyFont="1"/>
    <xf numFmtId="0" fontId="23" fillId="0" borderId="7" xfId="0" applyFont="1" applyFill="1" applyBorder="1" applyAlignment="1">
      <alignment wrapText="1"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0" fontId="23" fillId="0" borderId="7" xfId="0" applyFont="1" applyBorder="1"/>
    <xf numFmtId="0" fontId="32" fillId="2" borderId="1" xfId="0" applyFont="1" applyFill="1" applyBorder="1"/>
    <xf numFmtId="0" fontId="32" fillId="2" borderId="1" xfId="0" applyFont="1" applyFill="1" applyBorder="1" applyAlignment="1">
      <alignment wrapText="1"/>
    </xf>
    <xf numFmtId="0" fontId="23" fillId="2" borderId="1" xfId="0" applyFont="1" applyFill="1" applyBorder="1"/>
    <xf numFmtId="0" fontId="23" fillId="2" borderId="1" xfId="0" applyFont="1" applyFill="1" applyBorder="1" applyAlignment="1">
      <alignment wrapText="1"/>
    </xf>
    <xf numFmtId="0" fontId="33" fillId="0" borderId="1" xfId="0" applyFont="1" applyBorder="1"/>
    <xf numFmtId="0" fontId="3" fillId="0" borderId="1" xfId="0" applyFont="1" applyFill="1" applyBorder="1"/>
    <xf numFmtId="0" fontId="23" fillId="0" borderId="2" xfId="0" applyFont="1" applyBorder="1"/>
    <xf numFmtId="0" fontId="6" fillId="0" borderId="1" xfId="0" applyFont="1" applyBorder="1" applyAlignment="1">
      <alignment horizontal="left" vertical="center" wrapText="1" indent="1"/>
    </xf>
    <xf numFmtId="0" fontId="23" fillId="3" borderId="1" xfId="0" applyFont="1" applyFill="1" applyBorder="1"/>
    <xf numFmtId="0" fontId="23" fillId="3" borderId="1" xfId="0" applyFont="1" applyFill="1" applyBorder="1" applyAlignment="1">
      <alignment wrapText="1"/>
    </xf>
    <xf numFmtId="0" fontId="23" fillId="0" borderId="6" xfId="0" applyFont="1" applyFill="1" applyBorder="1" applyAlignment="1">
      <alignment wrapText="1"/>
    </xf>
    <xf numFmtId="0" fontId="3" fillId="3" borderId="1" xfId="0" applyFont="1" applyFill="1" applyBorder="1"/>
    <xf numFmtId="0" fontId="32" fillId="3" borderId="1" xfId="0" applyFont="1" applyFill="1" applyBorder="1"/>
    <xf numFmtId="0" fontId="32" fillId="3" borderId="1" xfId="0" applyFont="1" applyFill="1" applyBorder="1" applyAlignment="1">
      <alignment wrapText="1"/>
    </xf>
    <xf numFmtId="0" fontId="5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12" fillId="0" borderId="23" xfId="0" applyFont="1" applyBorder="1" applyAlignment="1">
      <alignment horizontal="left"/>
    </xf>
    <xf numFmtId="0" fontId="0" fillId="0" borderId="23" xfId="0" applyBorder="1" applyAlignment="1"/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3" fillId="0" borderId="22" xfId="0" applyFont="1" applyBorder="1" applyAlignment="1"/>
    <xf numFmtId="0" fontId="15" fillId="0" borderId="23" xfId="0" applyFont="1" applyBorder="1" applyAlignment="1"/>
    <xf numFmtId="0" fontId="23" fillId="0" borderId="23" xfId="0" applyFont="1" applyBorder="1" applyAlignment="1"/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/>
    </xf>
    <xf numFmtId="0" fontId="23" fillId="0" borderId="23" xfId="0" applyFont="1" applyBorder="1" applyAlignment="1">
      <alignment horizontal="left"/>
    </xf>
    <xf numFmtId="0" fontId="12" fillId="0" borderId="23" xfId="0" applyFont="1" applyBorder="1" applyAlignment="1">
      <alignment horizontal="left" vertical="center"/>
    </xf>
    <xf numFmtId="0" fontId="6" fillId="0" borderId="1" xfId="0" applyFont="1" applyBorder="1" applyAlignment="1">
      <alignment vertical="center" textRotation="90" wrapText="1"/>
    </xf>
    <xf numFmtId="0" fontId="0" fillId="0" borderId="1" xfId="0" applyBorder="1" applyAlignment="1">
      <alignment vertical="center" textRotation="90" wrapText="1"/>
    </xf>
    <xf numFmtId="0" fontId="0" fillId="0" borderId="1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6" xfId="0" applyBorder="1" applyAlignment="1">
      <alignment wrapText="1"/>
    </xf>
    <xf numFmtId="0" fontId="0" fillId="0" borderId="21" xfId="0" applyBorder="1" applyAlignment="1"/>
    <xf numFmtId="0" fontId="6" fillId="0" borderId="6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6" xfId="0" applyFont="1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0" fontId="0" fillId="0" borderId="2" xfId="0" applyBorder="1" applyAlignment="1">
      <alignment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" xfId="0" applyFont="1" applyBorder="1" applyAlignment="1"/>
    <xf numFmtId="0" fontId="6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2" fillId="0" borderId="1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textRotation="90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6" xfId="0" applyFont="1" applyBorder="1" applyAlignment="1">
      <alignment textRotation="90" wrapText="1"/>
    </xf>
    <xf numFmtId="0" fontId="4" fillId="0" borderId="7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10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6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0</xdr:row>
      <xdr:rowOff>192194</xdr:rowOff>
    </xdr:from>
    <xdr:to>
      <xdr:col>33</xdr:col>
      <xdr:colOff>0</xdr:colOff>
      <xdr:row>0</xdr:row>
      <xdr:rowOff>52597</xdr:rowOff>
    </xdr:to>
    <xdr:sp macro="" textlink="">
      <xdr:nvSpPr>
        <xdr:cNvPr id="2" name="Rectangle 34"/>
        <xdr:cNvSpPr/>
      </xdr:nvSpPr>
      <xdr:spPr>
        <a:xfrm rot="16200001">
          <a:off x="11859268" y="1925102"/>
          <a:ext cx="69953" cy="261737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4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33</xdr:col>
      <xdr:colOff>171717</xdr:colOff>
      <xdr:row>1</xdr:row>
      <xdr:rowOff>2718</xdr:rowOff>
    </xdr:from>
    <xdr:to>
      <xdr:col>33</xdr:col>
      <xdr:colOff>433174</xdr:colOff>
      <xdr:row>1</xdr:row>
      <xdr:rowOff>2718</xdr:rowOff>
    </xdr:to>
    <xdr:grpSp>
      <xdr:nvGrpSpPr>
        <xdr:cNvPr id="3" name="Group 9827"/>
        <xdr:cNvGrpSpPr/>
      </xdr:nvGrpSpPr>
      <xdr:grpSpPr>
        <a:xfrm>
          <a:off x="16935717" y="342897"/>
          <a:ext cx="261457" cy="0"/>
          <a:chOff x="171927" y="-14669"/>
          <a:chExt cx="261776" cy="59119"/>
        </a:xfrm>
      </xdr:grpSpPr>
      <xdr:sp macro="" textlink="">
        <xdr:nvSpPr>
          <xdr:cNvPr id="4" name="Rectangle 37"/>
          <xdr:cNvSpPr/>
        </xdr:nvSpPr>
        <xdr:spPr>
          <a:xfrm rot="-5399999">
            <a:off x="273255" y="-115997"/>
            <a:ext cx="59119" cy="261776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ru-RU" sz="1400" b="1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endParaRPr lang="ru-RU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25</xdr:col>
      <xdr:colOff>1</xdr:colOff>
      <xdr:row>3</xdr:row>
      <xdr:rowOff>235078</xdr:rowOff>
    </xdr:from>
    <xdr:to>
      <xdr:col>25</xdr:col>
      <xdr:colOff>223744</xdr:colOff>
      <xdr:row>4</xdr:row>
      <xdr:rowOff>38101</xdr:rowOff>
    </xdr:to>
    <xdr:sp macro="" textlink="">
      <xdr:nvSpPr>
        <xdr:cNvPr id="5" name="Rectangle 171"/>
        <xdr:cNvSpPr/>
      </xdr:nvSpPr>
      <xdr:spPr>
        <a:xfrm rot="16200001">
          <a:off x="10159224" y="2782205"/>
          <a:ext cx="41148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24</xdr:col>
      <xdr:colOff>1</xdr:colOff>
      <xdr:row>3</xdr:row>
      <xdr:rowOff>235078</xdr:rowOff>
    </xdr:from>
    <xdr:to>
      <xdr:col>24</xdr:col>
      <xdr:colOff>223744</xdr:colOff>
      <xdr:row>4</xdr:row>
      <xdr:rowOff>38101</xdr:rowOff>
    </xdr:to>
    <xdr:sp macro="" textlink="">
      <xdr:nvSpPr>
        <xdr:cNvPr id="6" name="Rectangle 171"/>
        <xdr:cNvSpPr/>
      </xdr:nvSpPr>
      <xdr:spPr>
        <a:xfrm rot="16200001">
          <a:off x="8920974" y="867680"/>
          <a:ext cx="41148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30</xdr:col>
      <xdr:colOff>1</xdr:colOff>
      <xdr:row>3</xdr:row>
      <xdr:rowOff>235078</xdr:rowOff>
    </xdr:from>
    <xdr:to>
      <xdr:col>30</xdr:col>
      <xdr:colOff>223744</xdr:colOff>
      <xdr:row>4</xdr:row>
      <xdr:rowOff>38101</xdr:rowOff>
    </xdr:to>
    <xdr:sp macro="" textlink="">
      <xdr:nvSpPr>
        <xdr:cNvPr id="7" name="Rectangle 171"/>
        <xdr:cNvSpPr/>
      </xdr:nvSpPr>
      <xdr:spPr>
        <a:xfrm rot="16200001">
          <a:off x="8920974" y="867680"/>
          <a:ext cx="41148" cy="223743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2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192194</xdr:rowOff>
    </xdr:from>
    <xdr:to>
      <xdr:col>9</xdr:col>
      <xdr:colOff>0</xdr:colOff>
      <xdr:row>2</xdr:row>
      <xdr:rowOff>52597</xdr:rowOff>
    </xdr:to>
    <xdr:sp macro="" textlink="">
      <xdr:nvSpPr>
        <xdr:cNvPr id="2" name="Rectangle 34"/>
        <xdr:cNvSpPr/>
      </xdr:nvSpPr>
      <xdr:spPr>
        <a:xfrm rot="16200001">
          <a:off x="16281347" y="122397"/>
          <a:ext cx="0" cy="0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4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192194</xdr:rowOff>
    </xdr:from>
    <xdr:to>
      <xdr:col>10</xdr:col>
      <xdr:colOff>0</xdr:colOff>
      <xdr:row>0</xdr:row>
      <xdr:rowOff>52597</xdr:rowOff>
    </xdr:to>
    <xdr:sp macro="" textlink="">
      <xdr:nvSpPr>
        <xdr:cNvPr id="2" name="Rectangle 34"/>
        <xdr:cNvSpPr/>
      </xdr:nvSpPr>
      <xdr:spPr>
        <a:xfrm rot="16200001">
          <a:off x="8461322" y="503397"/>
          <a:ext cx="0" cy="0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4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192194</xdr:rowOff>
    </xdr:from>
    <xdr:to>
      <xdr:col>9</xdr:col>
      <xdr:colOff>0</xdr:colOff>
      <xdr:row>1</xdr:row>
      <xdr:rowOff>52597</xdr:rowOff>
    </xdr:to>
    <xdr:sp macro="" textlink="">
      <xdr:nvSpPr>
        <xdr:cNvPr id="2" name="Rectangle 34"/>
        <xdr:cNvSpPr/>
      </xdr:nvSpPr>
      <xdr:spPr>
        <a:xfrm rot="16200001">
          <a:off x="7556447" y="122397"/>
          <a:ext cx="0" cy="0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4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192194</xdr:rowOff>
    </xdr:from>
    <xdr:to>
      <xdr:col>9</xdr:col>
      <xdr:colOff>0</xdr:colOff>
      <xdr:row>0</xdr:row>
      <xdr:rowOff>52597</xdr:rowOff>
    </xdr:to>
    <xdr:sp macro="" textlink="">
      <xdr:nvSpPr>
        <xdr:cNvPr id="2" name="Rectangle 34"/>
        <xdr:cNvSpPr/>
      </xdr:nvSpPr>
      <xdr:spPr>
        <a:xfrm rot="16200001">
          <a:off x="16376597" y="322422"/>
          <a:ext cx="0" cy="0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4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  <xdr:twoCellAnchor>
    <xdr:from>
      <xdr:col>9</xdr:col>
      <xdr:colOff>171717</xdr:colOff>
      <xdr:row>1</xdr:row>
      <xdr:rowOff>2718</xdr:rowOff>
    </xdr:from>
    <xdr:to>
      <xdr:col>9</xdr:col>
      <xdr:colOff>433174</xdr:colOff>
      <xdr:row>1</xdr:row>
      <xdr:rowOff>2718</xdr:rowOff>
    </xdr:to>
    <xdr:grpSp>
      <xdr:nvGrpSpPr>
        <xdr:cNvPr id="3" name="Group 9827"/>
        <xdr:cNvGrpSpPr/>
      </xdr:nvGrpSpPr>
      <xdr:grpSpPr>
        <a:xfrm>
          <a:off x="6743967" y="212268"/>
          <a:ext cx="261457" cy="0"/>
          <a:chOff x="171927" y="-14669"/>
          <a:chExt cx="261776" cy="59119"/>
        </a:xfrm>
      </xdr:grpSpPr>
      <xdr:sp macro="" textlink="">
        <xdr:nvSpPr>
          <xdr:cNvPr id="4" name="Rectangle 37"/>
          <xdr:cNvSpPr/>
        </xdr:nvSpPr>
        <xdr:spPr>
          <a:xfrm rot="-5399999">
            <a:off x="273255" y="-115997"/>
            <a:ext cx="59119" cy="261776"/>
          </a:xfrm>
          <a:prstGeom prst="rect">
            <a:avLst/>
          </a:prstGeom>
          <a:ln>
            <a:noFill/>
          </a:ln>
        </xdr:spPr>
        <xdr:txBody>
          <a:bodyPr vert="horz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ru-RU" sz="1400" b="1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endParaRPr lang="ru-RU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192194</xdr:rowOff>
    </xdr:from>
    <xdr:to>
      <xdr:col>8</xdr:col>
      <xdr:colOff>0</xdr:colOff>
      <xdr:row>0</xdr:row>
      <xdr:rowOff>52597</xdr:rowOff>
    </xdr:to>
    <xdr:sp macro="" textlink="">
      <xdr:nvSpPr>
        <xdr:cNvPr id="2" name="Rectangle 34"/>
        <xdr:cNvSpPr/>
      </xdr:nvSpPr>
      <xdr:spPr>
        <a:xfrm rot="16200001">
          <a:off x="6908747" y="312897"/>
          <a:ext cx="0" cy="0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4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192194</xdr:rowOff>
    </xdr:from>
    <xdr:to>
      <xdr:col>10</xdr:col>
      <xdr:colOff>0</xdr:colOff>
      <xdr:row>0</xdr:row>
      <xdr:rowOff>52597</xdr:rowOff>
    </xdr:to>
    <xdr:sp macro="" textlink="">
      <xdr:nvSpPr>
        <xdr:cNvPr id="2" name="Rectangle 34"/>
        <xdr:cNvSpPr/>
      </xdr:nvSpPr>
      <xdr:spPr>
        <a:xfrm rot="16200001">
          <a:off x="6908747" y="312897"/>
          <a:ext cx="0" cy="0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4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192194</xdr:rowOff>
    </xdr:from>
    <xdr:to>
      <xdr:col>10</xdr:col>
      <xdr:colOff>0</xdr:colOff>
      <xdr:row>1</xdr:row>
      <xdr:rowOff>52597</xdr:rowOff>
    </xdr:to>
    <xdr:sp macro="" textlink="">
      <xdr:nvSpPr>
        <xdr:cNvPr id="2" name="Rectangle 34"/>
        <xdr:cNvSpPr/>
      </xdr:nvSpPr>
      <xdr:spPr>
        <a:xfrm rot="16200001">
          <a:off x="6375347" y="122397"/>
          <a:ext cx="0" cy="0"/>
        </a:xfrm>
        <a:prstGeom prst="rect">
          <a:avLst/>
        </a:prstGeom>
        <a:ln>
          <a:noFill/>
        </a:ln>
      </xdr:spPr>
      <xdr:txBody>
        <a:bodyPr vert="horz" lIns="0" tIns="0" rIns="0" bIns="0" rtlCol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ru-RU" sz="14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endParaRPr lang="ru-RU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00"/>
  <sheetViews>
    <sheetView zoomScale="70" zoomScaleNormal="70" workbookViewId="0">
      <pane xSplit="18" ySplit="5" topLeftCell="S27" activePane="bottomRight" state="frozen"/>
      <selection pane="topRight" activeCell="O1" sqref="O1"/>
      <selection pane="bottomLeft" activeCell="A6" sqref="A6"/>
      <selection pane="bottomRight" activeCell="V1203" sqref="V1203"/>
    </sheetView>
  </sheetViews>
  <sheetFormatPr defaultRowHeight="15" x14ac:dyDescent="0.25"/>
  <cols>
    <col min="1" max="1" width="13.85546875" customWidth="1"/>
    <col min="2" max="2" width="27" customWidth="1"/>
    <col min="3" max="3" width="6.140625" customWidth="1"/>
    <col min="4" max="4" width="10" customWidth="1"/>
    <col min="5" max="5" width="6.7109375" customWidth="1"/>
    <col min="6" max="6" width="5.28515625" customWidth="1"/>
    <col min="7" max="7" width="5.28515625" style="76" customWidth="1"/>
    <col min="8" max="8" width="9.42578125" customWidth="1"/>
    <col min="9" max="10" width="5.42578125" customWidth="1"/>
    <col min="11" max="11" width="5.140625" customWidth="1"/>
    <col min="12" max="12" width="5.140625" style="76" customWidth="1"/>
    <col min="13" max="13" width="10.28515625" customWidth="1"/>
    <col min="14" max="14" width="8.42578125" customWidth="1"/>
    <col min="15" max="15" width="6.85546875" customWidth="1"/>
    <col min="16" max="16" width="5.140625" customWidth="1"/>
    <col min="17" max="17" width="6.140625" style="76" customWidth="1"/>
    <col min="18" max="18" width="7.5703125" customWidth="1"/>
    <col min="19" max="19" width="8.140625" customWidth="1"/>
    <col min="20" max="20" width="6.5703125" customWidth="1"/>
    <col min="21" max="21" width="5.28515625" customWidth="1"/>
    <col min="22" max="22" width="8.7109375" style="76" customWidth="1"/>
    <col min="23" max="23" width="4.85546875" customWidth="1"/>
    <col min="24" max="25" width="5" customWidth="1"/>
    <col min="26" max="26" width="5.5703125" customWidth="1"/>
    <col min="27" max="27" width="5.5703125" style="76" customWidth="1"/>
    <col min="28" max="28" width="7.85546875" customWidth="1"/>
    <col min="29" max="29" width="9" customWidth="1"/>
    <col min="30" max="30" width="10" customWidth="1"/>
    <col min="31" max="31" width="5.28515625" customWidth="1"/>
    <col min="32" max="32" width="6.85546875" style="76" customWidth="1"/>
    <col min="33" max="33" width="8.140625" customWidth="1"/>
    <col min="34" max="34" width="7.7109375" customWidth="1"/>
  </cols>
  <sheetData>
    <row r="1" spans="1:34" ht="26.25" customHeight="1" thickBot="1" x14ac:dyDescent="0.3">
      <c r="A1" s="182" t="s">
        <v>17</v>
      </c>
      <c r="B1" s="184" t="s">
        <v>18</v>
      </c>
      <c r="C1" s="180" t="s">
        <v>0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84"/>
      <c r="W1" s="165" t="s">
        <v>15</v>
      </c>
      <c r="X1" s="165"/>
      <c r="Y1" s="165"/>
      <c r="Z1" s="165"/>
      <c r="AA1" s="165"/>
      <c r="AB1" s="165"/>
      <c r="AC1" s="165"/>
      <c r="AD1" s="165"/>
      <c r="AE1" s="165"/>
      <c r="AF1" s="78"/>
      <c r="AG1" s="196" t="s">
        <v>51</v>
      </c>
      <c r="AH1" s="166" t="s">
        <v>19</v>
      </c>
    </row>
    <row r="2" spans="1:34" ht="16.5" thickBot="1" x14ac:dyDescent="0.3">
      <c r="A2" s="183"/>
      <c r="B2" s="185"/>
      <c r="C2" s="186" t="s">
        <v>20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9"/>
      <c r="V2" s="80"/>
      <c r="W2" s="186" t="s">
        <v>21</v>
      </c>
      <c r="X2" s="187"/>
      <c r="Y2" s="187"/>
      <c r="Z2" s="187"/>
      <c r="AA2" s="187"/>
      <c r="AB2" s="187"/>
      <c r="AC2" s="187"/>
      <c r="AD2" s="187"/>
      <c r="AE2" s="187"/>
      <c r="AF2" s="88"/>
      <c r="AG2" s="197"/>
      <c r="AH2" s="167"/>
    </row>
    <row r="3" spans="1:34" ht="16.5" thickBot="1" x14ac:dyDescent="0.3">
      <c r="A3" s="183"/>
      <c r="B3" s="185"/>
      <c r="C3" s="190" t="s">
        <v>22</v>
      </c>
      <c r="D3" s="191"/>
      <c r="E3" s="191"/>
      <c r="F3" s="191"/>
      <c r="G3" s="191"/>
      <c r="H3" s="191"/>
      <c r="I3" s="191"/>
      <c r="J3" s="191"/>
      <c r="K3" s="192"/>
      <c r="L3" s="74"/>
      <c r="M3" s="190" t="s">
        <v>23</v>
      </c>
      <c r="N3" s="191"/>
      <c r="O3" s="191"/>
      <c r="P3" s="191"/>
      <c r="Q3" s="191"/>
      <c r="R3" s="191"/>
      <c r="S3" s="191"/>
      <c r="T3" s="191"/>
      <c r="U3" s="192"/>
      <c r="V3" s="85"/>
      <c r="W3" s="168" t="s">
        <v>24</v>
      </c>
      <c r="X3" s="169"/>
      <c r="Y3" s="169"/>
      <c r="Z3" s="170"/>
      <c r="AA3" s="75"/>
      <c r="AB3" s="168" t="s">
        <v>25</v>
      </c>
      <c r="AC3" s="169"/>
      <c r="AD3" s="169"/>
      <c r="AE3" s="169"/>
      <c r="AF3" s="88"/>
      <c r="AG3" s="197"/>
      <c r="AH3" s="167"/>
    </row>
    <row r="4" spans="1:34" ht="16.5" thickBot="1" x14ac:dyDescent="0.3">
      <c r="A4" s="183"/>
      <c r="B4" s="185"/>
      <c r="C4" s="186" t="s">
        <v>24</v>
      </c>
      <c r="D4" s="187"/>
      <c r="E4" s="187"/>
      <c r="F4" s="189"/>
      <c r="G4" s="80"/>
      <c r="H4" s="186" t="s">
        <v>25</v>
      </c>
      <c r="I4" s="187"/>
      <c r="J4" s="187"/>
      <c r="K4" s="170"/>
      <c r="L4" s="75"/>
      <c r="M4" s="186" t="s">
        <v>24</v>
      </c>
      <c r="N4" s="187"/>
      <c r="O4" s="187"/>
      <c r="P4" s="189"/>
      <c r="Q4" s="80"/>
      <c r="R4" s="186" t="s">
        <v>25</v>
      </c>
      <c r="S4" s="187"/>
      <c r="T4" s="187"/>
      <c r="U4" s="189"/>
      <c r="V4" s="86"/>
      <c r="W4" s="171"/>
      <c r="X4" s="172"/>
      <c r="Y4" s="172"/>
      <c r="Z4" s="173"/>
      <c r="AA4" s="86"/>
      <c r="AB4" s="171"/>
      <c r="AC4" s="172"/>
      <c r="AD4" s="172"/>
      <c r="AE4" s="174"/>
      <c r="AF4" s="88"/>
      <c r="AG4" s="197"/>
      <c r="AH4" s="167"/>
    </row>
    <row r="5" spans="1:34" ht="83.25" customHeight="1" x14ac:dyDescent="0.25">
      <c r="A5" s="183"/>
      <c r="B5" s="185"/>
      <c r="C5" s="7" t="s">
        <v>26</v>
      </c>
      <c r="D5" s="8" t="s">
        <v>2</v>
      </c>
      <c r="E5" s="8" t="s">
        <v>3</v>
      </c>
      <c r="F5" s="7" t="s">
        <v>4</v>
      </c>
      <c r="G5" s="68" t="s">
        <v>843</v>
      </c>
      <c r="H5" s="7" t="s">
        <v>1</v>
      </c>
      <c r="I5" s="7" t="s">
        <v>2</v>
      </c>
      <c r="J5" s="3" t="s">
        <v>3</v>
      </c>
      <c r="K5" s="9" t="s">
        <v>4</v>
      </c>
      <c r="L5" s="67" t="s">
        <v>842</v>
      </c>
      <c r="M5" s="7" t="s">
        <v>1</v>
      </c>
      <c r="N5" s="7" t="s">
        <v>2</v>
      </c>
      <c r="O5" s="7" t="s">
        <v>3</v>
      </c>
      <c r="P5" s="7" t="s">
        <v>4</v>
      </c>
      <c r="Q5" s="68"/>
      <c r="R5" s="7" t="s">
        <v>1</v>
      </c>
      <c r="S5" s="7" t="s">
        <v>2</v>
      </c>
      <c r="T5" s="7" t="s">
        <v>3</v>
      </c>
      <c r="U5" s="7" t="s">
        <v>4</v>
      </c>
      <c r="V5" s="68"/>
      <c r="W5" s="7" t="s">
        <v>26</v>
      </c>
      <c r="X5" s="8" t="s">
        <v>2</v>
      </c>
      <c r="Y5" s="8" t="s">
        <v>3</v>
      </c>
      <c r="Z5" s="8" t="s">
        <v>4</v>
      </c>
      <c r="AA5" s="68"/>
      <c r="AB5" s="7" t="s">
        <v>1</v>
      </c>
      <c r="AC5" s="7" t="s">
        <v>2</v>
      </c>
      <c r="AD5" s="3" t="s">
        <v>3</v>
      </c>
      <c r="AE5" s="12" t="s">
        <v>4</v>
      </c>
      <c r="AF5" s="67"/>
      <c r="AG5" s="197"/>
      <c r="AH5" s="167"/>
    </row>
    <row r="6" spans="1:34" ht="18.75" x14ac:dyDescent="0.25">
      <c r="A6" s="188" t="s">
        <v>52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2"/>
    </row>
    <row r="7" spans="1:34" ht="47.25" x14ac:dyDescent="0.25">
      <c r="A7" s="10" t="s">
        <v>53</v>
      </c>
      <c r="B7" s="10" t="s">
        <v>42</v>
      </c>
      <c r="C7" s="5">
        <v>20</v>
      </c>
      <c r="D7" s="5">
        <v>20</v>
      </c>
      <c r="E7" s="5">
        <v>27</v>
      </c>
      <c r="F7" s="5">
        <v>0</v>
      </c>
      <c r="G7" s="65">
        <f>SUM(C7:F7)</f>
        <v>67</v>
      </c>
      <c r="H7" s="5" t="s">
        <v>15</v>
      </c>
      <c r="I7" s="5" t="s">
        <v>15</v>
      </c>
      <c r="J7" s="5"/>
      <c r="K7" s="5" t="s">
        <v>15</v>
      </c>
      <c r="L7" s="65"/>
      <c r="M7" s="5">
        <v>38</v>
      </c>
      <c r="N7" s="5">
        <v>11</v>
      </c>
      <c r="O7" s="5">
        <v>26</v>
      </c>
      <c r="P7" s="5">
        <v>0</v>
      </c>
      <c r="Q7" s="65">
        <f>SUM(M7:P7)</f>
        <v>75</v>
      </c>
      <c r="R7" s="5" t="s">
        <v>15</v>
      </c>
      <c r="S7" s="5">
        <v>16</v>
      </c>
      <c r="T7" s="5"/>
      <c r="U7" s="5">
        <v>0</v>
      </c>
      <c r="V7" s="65">
        <f>SUM(S7:U7)</f>
        <v>16</v>
      </c>
      <c r="W7" s="5" t="s">
        <v>15</v>
      </c>
      <c r="X7" s="5" t="s">
        <v>15</v>
      </c>
      <c r="Y7" s="5"/>
      <c r="Z7" s="5" t="s">
        <v>15</v>
      </c>
      <c r="AA7" s="65"/>
      <c r="AB7" s="5">
        <v>39</v>
      </c>
      <c r="AC7" s="5"/>
      <c r="AD7" s="5">
        <v>24</v>
      </c>
      <c r="AE7" s="5">
        <v>34</v>
      </c>
      <c r="AF7" s="65">
        <f>SUM(AB7:AE7)</f>
        <v>97</v>
      </c>
      <c r="AG7" s="15">
        <f t="shared" ref="AG7:AG15" si="0">G7+L7+Q7+V7+AF7</f>
        <v>255</v>
      </c>
      <c r="AH7" s="5">
        <f>E7+O7+AE7</f>
        <v>87</v>
      </c>
    </row>
    <row r="8" spans="1:34" ht="15.75" x14ac:dyDescent="0.25">
      <c r="A8" s="10" t="s">
        <v>53</v>
      </c>
      <c r="B8" s="10" t="s">
        <v>43</v>
      </c>
      <c r="C8" s="6">
        <v>20</v>
      </c>
      <c r="D8" s="6">
        <v>19</v>
      </c>
      <c r="E8" s="6">
        <v>22</v>
      </c>
      <c r="F8" s="6">
        <v>21</v>
      </c>
      <c r="G8" s="65">
        <f t="shared" ref="G8:G16" si="1">SUM(C8:F8)</f>
        <v>82</v>
      </c>
      <c r="H8" s="6"/>
      <c r="I8" s="6" t="s">
        <v>15</v>
      </c>
      <c r="J8" s="6"/>
      <c r="K8" s="6" t="s">
        <v>15</v>
      </c>
      <c r="L8" s="66"/>
      <c r="M8" s="6">
        <v>37</v>
      </c>
      <c r="N8" s="6">
        <v>16</v>
      </c>
      <c r="O8" s="6">
        <v>16</v>
      </c>
      <c r="P8" s="6">
        <v>20</v>
      </c>
      <c r="Q8" s="65">
        <f t="shared" ref="Q8:Q15" si="2">SUM(M8:P8)</f>
        <v>89</v>
      </c>
      <c r="R8" s="6"/>
      <c r="S8" s="6">
        <v>21</v>
      </c>
      <c r="T8" s="6"/>
      <c r="U8" s="6" t="s">
        <v>15</v>
      </c>
      <c r="V8" s="65">
        <f t="shared" ref="V8:V16" si="3">SUM(S8:U8)</f>
        <v>21</v>
      </c>
      <c r="W8" s="6" t="s">
        <v>15</v>
      </c>
      <c r="X8" s="6" t="s">
        <v>15</v>
      </c>
      <c r="Y8" s="6"/>
      <c r="Z8" s="6" t="s">
        <v>15</v>
      </c>
      <c r="AA8" s="66"/>
      <c r="AB8" s="6" t="s">
        <v>15</v>
      </c>
      <c r="AC8" s="6"/>
      <c r="AD8" s="6" t="s">
        <v>15</v>
      </c>
      <c r="AE8" s="6" t="s">
        <v>15</v>
      </c>
      <c r="AF8" s="65">
        <f t="shared" ref="AF8:AF15" si="4">SUM(AB8:AE8)</f>
        <v>0</v>
      </c>
      <c r="AG8" s="15">
        <f t="shared" si="0"/>
        <v>192</v>
      </c>
      <c r="AH8" s="6">
        <f>F8+P8</f>
        <v>41</v>
      </c>
    </row>
    <row r="9" spans="1:34" ht="78.75" customHeight="1" x14ac:dyDescent="0.25">
      <c r="A9" s="10" t="s">
        <v>53</v>
      </c>
      <c r="B9" s="10" t="s">
        <v>44</v>
      </c>
      <c r="C9" s="6">
        <v>20</v>
      </c>
      <c r="D9" s="6">
        <v>19</v>
      </c>
      <c r="E9" s="6">
        <v>25</v>
      </c>
      <c r="F9" s="6"/>
      <c r="G9" s="65">
        <f t="shared" si="1"/>
        <v>64</v>
      </c>
      <c r="H9" s="6"/>
      <c r="I9" s="6"/>
      <c r="J9" s="6"/>
      <c r="K9" s="6"/>
      <c r="L9" s="66"/>
      <c r="M9" s="6">
        <v>1</v>
      </c>
      <c r="N9" s="6">
        <v>3</v>
      </c>
      <c r="O9" s="6">
        <v>6</v>
      </c>
      <c r="P9" s="6"/>
      <c r="Q9" s="65">
        <f t="shared" si="2"/>
        <v>10</v>
      </c>
      <c r="R9" s="6"/>
      <c r="S9" s="6">
        <v>3</v>
      </c>
      <c r="T9" s="6"/>
      <c r="U9" s="6"/>
      <c r="V9" s="65">
        <f t="shared" si="3"/>
        <v>3</v>
      </c>
      <c r="W9" s="6"/>
      <c r="X9" s="6"/>
      <c r="Y9" s="6"/>
      <c r="Z9" s="6"/>
      <c r="AA9" s="66"/>
      <c r="AB9" s="6">
        <v>12</v>
      </c>
      <c r="AC9" s="6"/>
      <c r="AD9" s="6">
        <v>10</v>
      </c>
      <c r="AE9" s="6">
        <v>16</v>
      </c>
      <c r="AF9" s="65">
        <f t="shared" si="4"/>
        <v>38</v>
      </c>
      <c r="AG9" s="15">
        <f t="shared" si="0"/>
        <v>115</v>
      </c>
      <c r="AH9" s="6">
        <f>E9+O9+AE9</f>
        <v>47</v>
      </c>
    </row>
    <row r="10" spans="1:34" ht="15.75" x14ac:dyDescent="0.25">
      <c r="A10" s="10" t="s">
        <v>53</v>
      </c>
      <c r="B10" s="10" t="s">
        <v>45</v>
      </c>
      <c r="C10" s="6">
        <v>13</v>
      </c>
      <c r="D10" s="6">
        <v>13</v>
      </c>
      <c r="E10" s="6">
        <v>23</v>
      </c>
      <c r="F10" s="6"/>
      <c r="G10" s="65">
        <f t="shared" si="1"/>
        <v>49</v>
      </c>
      <c r="H10" s="6" t="s">
        <v>15</v>
      </c>
      <c r="I10" s="6" t="s">
        <v>15</v>
      </c>
      <c r="J10" s="6"/>
      <c r="K10" s="6" t="s">
        <v>15</v>
      </c>
      <c r="L10" s="66"/>
      <c r="M10" s="6">
        <v>22</v>
      </c>
      <c r="N10" s="6">
        <v>11</v>
      </c>
      <c r="O10" s="6">
        <v>18</v>
      </c>
      <c r="P10" s="6"/>
      <c r="Q10" s="65">
        <f t="shared" si="2"/>
        <v>51</v>
      </c>
      <c r="R10" s="6" t="s">
        <v>15</v>
      </c>
      <c r="S10" s="6">
        <v>4</v>
      </c>
      <c r="T10" s="6"/>
      <c r="U10" s="6" t="s">
        <v>15</v>
      </c>
      <c r="V10" s="65">
        <f t="shared" si="3"/>
        <v>4</v>
      </c>
      <c r="W10" s="6" t="s">
        <v>15</v>
      </c>
      <c r="X10" s="6" t="s">
        <v>15</v>
      </c>
      <c r="Y10" s="6"/>
      <c r="Z10" s="6" t="s">
        <v>15</v>
      </c>
      <c r="AA10" s="66"/>
      <c r="AB10" s="6" t="s">
        <v>15</v>
      </c>
      <c r="AC10" s="6"/>
      <c r="AD10" s="6" t="s">
        <v>15</v>
      </c>
      <c r="AE10" s="6" t="s">
        <v>15</v>
      </c>
      <c r="AF10" s="65">
        <f t="shared" si="4"/>
        <v>0</v>
      </c>
      <c r="AG10" s="15">
        <f t="shared" si="0"/>
        <v>104</v>
      </c>
      <c r="AH10" s="6">
        <f>E10+O10</f>
        <v>41</v>
      </c>
    </row>
    <row r="11" spans="1:34" ht="54" customHeight="1" x14ac:dyDescent="0.25">
      <c r="A11" s="10" t="s">
        <v>53</v>
      </c>
      <c r="B11" s="10" t="s">
        <v>46</v>
      </c>
      <c r="C11" s="6">
        <v>20</v>
      </c>
      <c r="D11" s="6">
        <v>14</v>
      </c>
      <c r="E11" s="6" t="s">
        <v>15</v>
      </c>
      <c r="F11" s="6"/>
      <c r="G11" s="65">
        <f t="shared" si="1"/>
        <v>34</v>
      </c>
      <c r="H11" s="6" t="s">
        <v>15</v>
      </c>
      <c r="I11" s="6" t="s">
        <v>15</v>
      </c>
      <c r="J11" s="6"/>
      <c r="K11" s="6" t="s">
        <v>15</v>
      </c>
      <c r="L11" s="66"/>
      <c r="M11" s="6">
        <v>1</v>
      </c>
      <c r="N11" s="6" t="s">
        <v>15</v>
      </c>
      <c r="O11" s="6" t="s">
        <v>15</v>
      </c>
      <c r="P11" s="6"/>
      <c r="Q11" s="65">
        <f t="shared" si="2"/>
        <v>1</v>
      </c>
      <c r="R11" s="6" t="s">
        <v>15</v>
      </c>
      <c r="S11" s="6">
        <v>2</v>
      </c>
      <c r="T11" s="6"/>
      <c r="U11" s="6" t="s">
        <v>15</v>
      </c>
      <c r="V11" s="65">
        <f t="shared" si="3"/>
        <v>2</v>
      </c>
      <c r="W11" s="6" t="s">
        <v>15</v>
      </c>
      <c r="X11" s="6" t="s">
        <v>15</v>
      </c>
      <c r="Y11" s="6"/>
      <c r="Z11" s="6" t="s">
        <v>15</v>
      </c>
      <c r="AA11" s="66"/>
      <c r="AB11" s="6" t="s">
        <v>15</v>
      </c>
      <c r="AC11" s="6"/>
      <c r="AD11" s="6" t="s">
        <v>15</v>
      </c>
      <c r="AE11" s="6" t="s">
        <v>15</v>
      </c>
      <c r="AF11" s="65">
        <f t="shared" si="4"/>
        <v>0</v>
      </c>
      <c r="AG11" s="15">
        <f t="shared" si="0"/>
        <v>37</v>
      </c>
      <c r="AH11" s="6" t="s">
        <v>15</v>
      </c>
    </row>
    <row r="12" spans="1:34" ht="19.5" customHeight="1" x14ac:dyDescent="0.25">
      <c r="A12" s="10" t="s">
        <v>53</v>
      </c>
      <c r="B12" s="10" t="s">
        <v>47</v>
      </c>
      <c r="C12" s="6">
        <v>12</v>
      </c>
      <c r="D12" s="6">
        <v>9</v>
      </c>
      <c r="E12" s="6" t="s">
        <v>15</v>
      </c>
      <c r="F12" s="6"/>
      <c r="G12" s="65">
        <f t="shared" si="1"/>
        <v>21</v>
      </c>
      <c r="H12" s="6" t="s">
        <v>15</v>
      </c>
      <c r="I12" s="6" t="s">
        <v>15</v>
      </c>
      <c r="J12" s="6"/>
      <c r="K12" s="6" t="s">
        <v>15</v>
      </c>
      <c r="L12" s="66"/>
      <c r="M12" s="6">
        <v>2</v>
      </c>
      <c r="N12" s="6">
        <v>4</v>
      </c>
      <c r="O12" s="6" t="s">
        <v>15</v>
      </c>
      <c r="P12" s="6"/>
      <c r="Q12" s="65">
        <f t="shared" si="2"/>
        <v>6</v>
      </c>
      <c r="R12" s="6" t="s">
        <v>15</v>
      </c>
      <c r="S12" s="6">
        <v>1</v>
      </c>
      <c r="T12" s="6"/>
      <c r="U12" s="6" t="s">
        <v>15</v>
      </c>
      <c r="V12" s="65">
        <f t="shared" si="3"/>
        <v>1</v>
      </c>
      <c r="W12" s="6" t="s">
        <v>15</v>
      </c>
      <c r="X12" s="6" t="s">
        <v>15</v>
      </c>
      <c r="Y12" s="6"/>
      <c r="Z12" s="6" t="s">
        <v>15</v>
      </c>
      <c r="AA12" s="66"/>
      <c r="AB12" s="6" t="s">
        <v>15</v>
      </c>
      <c r="AC12" s="6"/>
      <c r="AD12" s="6" t="s">
        <v>15</v>
      </c>
      <c r="AE12" s="6" t="s">
        <v>15</v>
      </c>
      <c r="AF12" s="65">
        <f t="shared" si="4"/>
        <v>0</v>
      </c>
      <c r="AG12" s="15">
        <f t="shared" si="0"/>
        <v>28</v>
      </c>
      <c r="AH12" s="6" t="s">
        <v>15</v>
      </c>
    </row>
    <row r="13" spans="1:34" ht="34.5" customHeight="1" x14ac:dyDescent="0.25">
      <c r="A13" s="10" t="s">
        <v>53</v>
      </c>
      <c r="B13" s="10" t="s">
        <v>48</v>
      </c>
      <c r="C13" s="6">
        <v>20</v>
      </c>
      <c r="D13" s="6">
        <v>19</v>
      </c>
      <c r="E13" s="6">
        <v>22</v>
      </c>
      <c r="F13" s="6"/>
      <c r="G13" s="65">
        <f t="shared" si="1"/>
        <v>61</v>
      </c>
      <c r="H13" s="6" t="s">
        <v>15</v>
      </c>
      <c r="I13" s="6" t="s">
        <v>15</v>
      </c>
      <c r="J13" s="6"/>
      <c r="K13" s="6" t="s">
        <v>15</v>
      </c>
      <c r="L13" s="66"/>
      <c r="M13" s="6">
        <v>1</v>
      </c>
      <c r="N13" s="6" t="s">
        <v>15</v>
      </c>
      <c r="O13" s="6" t="s">
        <v>15</v>
      </c>
      <c r="P13" s="6"/>
      <c r="Q13" s="65">
        <f t="shared" si="2"/>
        <v>1</v>
      </c>
      <c r="R13" s="6" t="s">
        <v>15</v>
      </c>
      <c r="S13" s="6">
        <v>3</v>
      </c>
      <c r="T13" s="6"/>
      <c r="U13" s="6">
        <v>2</v>
      </c>
      <c r="V13" s="65">
        <f t="shared" si="3"/>
        <v>5</v>
      </c>
      <c r="W13" s="6" t="s">
        <v>15</v>
      </c>
      <c r="X13" s="6" t="s">
        <v>15</v>
      </c>
      <c r="Y13" s="6"/>
      <c r="Z13" s="6" t="s">
        <v>15</v>
      </c>
      <c r="AA13" s="66"/>
      <c r="AB13" s="6" t="s">
        <v>15</v>
      </c>
      <c r="AC13" s="6"/>
      <c r="AD13" s="6" t="s">
        <v>15</v>
      </c>
      <c r="AE13" s="6" t="s">
        <v>15</v>
      </c>
      <c r="AF13" s="65">
        <f t="shared" si="4"/>
        <v>0</v>
      </c>
      <c r="AG13" s="15">
        <f t="shared" si="0"/>
        <v>67</v>
      </c>
      <c r="AH13" s="6">
        <f>E13+U13</f>
        <v>24</v>
      </c>
    </row>
    <row r="14" spans="1:34" ht="47.25" x14ac:dyDescent="0.25">
      <c r="A14" s="10" t="s">
        <v>53</v>
      </c>
      <c r="B14" s="10" t="s">
        <v>49</v>
      </c>
      <c r="C14" s="6" t="s">
        <v>15</v>
      </c>
      <c r="D14" s="6" t="s">
        <v>15</v>
      </c>
      <c r="E14" s="6" t="s">
        <v>15</v>
      </c>
      <c r="F14" s="6"/>
      <c r="G14" s="65">
        <f t="shared" si="1"/>
        <v>0</v>
      </c>
      <c r="H14" s="6" t="s">
        <v>15</v>
      </c>
      <c r="I14" s="6" t="s">
        <v>15</v>
      </c>
      <c r="J14" s="6"/>
      <c r="K14" s="6" t="s">
        <v>15</v>
      </c>
      <c r="L14" s="66"/>
      <c r="M14" s="6" t="s">
        <v>15</v>
      </c>
      <c r="N14" s="6" t="s">
        <v>15</v>
      </c>
      <c r="O14" s="6" t="s">
        <v>15</v>
      </c>
      <c r="P14" s="6"/>
      <c r="Q14" s="65">
        <f t="shared" si="2"/>
        <v>0</v>
      </c>
      <c r="R14" s="6" t="s">
        <v>15</v>
      </c>
      <c r="S14" s="6" t="s">
        <v>15</v>
      </c>
      <c r="T14" s="6"/>
      <c r="U14" s="6" t="s">
        <v>15</v>
      </c>
      <c r="V14" s="65">
        <f t="shared" si="3"/>
        <v>0</v>
      </c>
      <c r="W14" s="6" t="s">
        <v>15</v>
      </c>
      <c r="X14" s="6" t="s">
        <v>15</v>
      </c>
      <c r="Y14" s="6"/>
      <c r="Z14" s="6" t="s">
        <v>15</v>
      </c>
      <c r="AA14" s="66"/>
      <c r="AB14" s="6" t="s">
        <v>15</v>
      </c>
      <c r="AC14" s="6"/>
      <c r="AD14" s="6" t="s">
        <v>15</v>
      </c>
      <c r="AE14" s="6">
        <v>11</v>
      </c>
      <c r="AF14" s="65">
        <f t="shared" si="4"/>
        <v>11</v>
      </c>
      <c r="AG14" s="15">
        <f t="shared" si="0"/>
        <v>11</v>
      </c>
      <c r="AH14" s="6">
        <v>11</v>
      </c>
    </row>
    <row r="15" spans="1:34" ht="49.5" customHeight="1" x14ac:dyDescent="0.25">
      <c r="A15" s="10" t="s">
        <v>53</v>
      </c>
      <c r="B15" s="11" t="s">
        <v>50</v>
      </c>
      <c r="C15" s="6" t="s">
        <v>15</v>
      </c>
      <c r="D15" s="6" t="s">
        <v>15</v>
      </c>
      <c r="E15" s="6" t="s">
        <v>15</v>
      </c>
      <c r="F15" s="6"/>
      <c r="G15" s="65">
        <f t="shared" si="1"/>
        <v>0</v>
      </c>
      <c r="H15" s="6" t="s">
        <v>15</v>
      </c>
      <c r="I15" s="6" t="s">
        <v>15</v>
      </c>
      <c r="J15" s="6"/>
      <c r="K15" s="6" t="s">
        <v>15</v>
      </c>
      <c r="L15" s="66"/>
      <c r="M15" s="6">
        <v>5</v>
      </c>
      <c r="N15" s="6" t="s">
        <v>15</v>
      </c>
      <c r="O15" s="6" t="s">
        <v>15</v>
      </c>
      <c r="P15" s="6"/>
      <c r="Q15" s="65">
        <f t="shared" si="2"/>
        <v>5</v>
      </c>
      <c r="R15" s="6" t="s">
        <v>15</v>
      </c>
      <c r="S15" s="6" t="s">
        <v>15</v>
      </c>
      <c r="T15" s="6"/>
      <c r="U15" s="6" t="s">
        <v>15</v>
      </c>
      <c r="V15" s="65">
        <f t="shared" si="3"/>
        <v>0</v>
      </c>
      <c r="W15" s="6" t="s">
        <v>15</v>
      </c>
      <c r="X15" s="6" t="s">
        <v>15</v>
      </c>
      <c r="Y15" s="6"/>
      <c r="Z15" s="6" t="s">
        <v>15</v>
      </c>
      <c r="AA15" s="66"/>
      <c r="AB15" s="6" t="s">
        <v>15</v>
      </c>
      <c r="AC15" s="6"/>
      <c r="AD15" s="6" t="s">
        <v>15</v>
      </c>
      <c r="AE15" s="6" t="s">
        <v>15</v>
      </c>
      <c r="AF15" s="65">
        <f t="shared" si="4"/>
        <v>0</v>
      </c>
      <c r="AG15" s="15">
        <f t="shared" si="0"/>
        <v>5</v>
      </c>
      <c r="AH15" s="6" t="s">
        <v>15</v>
      </c>
    </row>
    <row r="16" spans="1:34" ht="15.75" x14ac:dyDescent="0.25">
      <c r="A16" s="16" t="s">
        <v>53</v>
      </c>
      <c r="B16" s="13" t="s">
        <v>16</v>
      </c>
      <c r="C16" s="14">
        <f>SUM(C7:C15)</f>
        <v>125</v>
      </c>
      <c r="D16" s="14">
        <f>SUM(D7:D15)</f>
        <v>113</v>
      </c>
      <c r="E16" s="14">
        <f>SUM(E7:E15)</f>
        <v>119</v>
      </c>
      <c r="F16" s="14">
        <f>SUM(F7:F15)</f>
        <v>21</v>
      </c>
      <c r="G16" s="65">
        <f t="shared" si="1"/>
        <v>378</v>
      </c>
      <c r="H16" s="14"/>
      <c r="I16" s="14"/>
      <c r="J16" s="14"/>
      <c r="K16" s="14"/>
      <c r="L16" s="66"/>
      <c r="M16" s="14">
        <f>SUM(M7:M15)</f>
        <v>107</v>
      </c>
      <c r="N16" s="14">
        <f>SUM(N7:N15)</f>
        <v>45</v>
      </c>
      <c r="O16" s="14">
        <f>SUM(O7:O15)</f>
        <v>66</v>
      </c>
      <c r="P16" s="14">
        <f>SUM(P7:P15)</f>
        <v>20</v>
      </c>
      <c r="Q16" s="65">
        <f>Q15+Q14+Q13+Q12+Q11+Q10+Q9+Q8+Q7</f>
        <v>238</v>
      </c>
      <c r="R16" s="14"/>
      <c r="S16" s="14">
        <f>SUM(S7:S15)</f>
        <v>50</v>
      </c>
      <c r="T16" s="14">
        <f t="shared" ref="T16:U16" si="5">SUM(T7:T15)</f>
        <v>0</v>
      </c>
      <c r="U16" s="14">
        <f t="shared" si="5"/>
        <v>2</v>
      </c>
      <c r="V16" s="65">
        <f t="shared" si="3"/>
        <v>52</v>
      </c>
      <c r="W16" s="14"/>
      <c r="X16" s="14"/>
      <c r="Y16" s="14"/>
      <c r="Z16" s="14"/>
      <c r="AA16" s="87"/>
      <c r="AB16" s="14">
        <f>SUM(AB7:AB15)</f>
        <v>51</v>
      </c>
      <c r="AC16" s="14"/>
      <c r="AD16" s="14">
        <f>SUM(AD7:AD15)</f>
        <v>34</v>
      </c>
      <c r="AE16" s="14">
        <f>SUM(AE7:AE15)</f>
        <v>61</v>
      </c>
      <c r="AF16" s="14">
        <f>SUM(AF7:AF15)</f>
        <v>146</v>
      </c>
      <c r="AG16" s="15">
        <f>AG15+AG14+AG13+AG12+AG11+AG10+AG9+AG8+AG7</f>
        <v>814</v>
      </c>
      <c r="AH16" s="14">
        <f>SUM(AH7:AH15)</f>
        <v>251</v>
      </c>
    </row>
    <row r="17" spans="1:35" ht="18.75" x14ac:dyDescent="0.25">
      <c r="A17" s="175" t="s">
        <v>60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</row>
    <row r="18" spans="1:35" ht="31.5" x14ac:dyDescent="0.25">
      <c r="A18" s="10" t="s">
        <v>61</v>
      </c>
      <c r="B18" s="10" t="s">
        <v>6</v>
      </c>
      <c r="C18" s="10"/>
      <c r="D18" s="10"/>
      <c r="E18" s="10"/>
      <c r="F18" s="10"/>
      <c r="G18" s="69"/>
      <c r="H18" s="10">
        <v>22</v>
      </c>
      <c r="I18" s="10">
        <v>18</v>
      </c>
      <c r="J18" s="10"/>
      <c r="K18" s="10">
        <v>0</v>
      </c>
      <c r="L18" s="69">
        <f>SUM(H18:K18)</f>
        <v>40</v>
      </c>
      <c r="M18" s="10">
        <f>24+54</f>
        <v>78</v>
      </c>
      <c r="N18" s="10">
        <f>64+18+17</f>
        <v>99</v>
      </c>
      <c r="O18" s="10">
        <f>43+9</f>
        <v>52</v>
      </c>
      <c r="P18" s="10">
        <v>0</v>
      </c>
      <c r="Q18" s="69">
        <f>SUM(M18:P18)</f>
        <v>229</v>
      </c>
      <c r="R18" s="10"/>
      <c r="S18" s="10"/>
      <c r="T18" s="10"/>
      <c r="U18" s="10">
        <v>0</v>
      </c>
      <c r="V18" s="69">
        <f>SUM(R18:U18)</f>
        <v>0</v>
      </c>
      <c r="W18" s="10"/>
      <c r="X18" s="10"/>
      <c r="Y18" s="10"/>
      <c r="Z18" s="10">
        <v>24</v>
      </c>
      <c r="AA18" s="69">
        <f>SUM(W18:Z18)</f>
        <v>24</v>
      </c>
      <c r="AB18" s="10">
        <v>17</v>
      </c>
      <c r="AC18" s="10"/>
      <c r="AD18" s="10">
        <v>9</v>
      </c>
      <c r="AE18" s="1">
        <v>0</v>
      </c>
      <c r="AF18" s="71">
        <f>SUM(AB18:AE18)</f>
        <v>26</v>
      </c>
      <c r="AG18" s="18">
        <f>AF18+AA18+V18+Q18+L18+G18</f>
        <v>319</v>
      </c>
      <c r="AH18" s="2">
        <f>AE18+Z18+T18+O18+I18</f>
        <v>94</v>
      </c>
    </row>
    <row r="19" spans="1:35" ht="63" x14ac:dyDescent="0.25">
      <c r="A19" s="10" t="s">
        <v>61</v>
      </c>
      <c r="B19" s="10" t="s">
        <v>7</v>
      </c>
      <c r="C19" s="10"/>
      <c r="D19" s="10"/>
      <c r="E19" s="10"/>
      <c r="F19" s="10"/>
      <c r="G19" s="69"/>
      <c r="H19" s="10">
        <v>16</v>
      </c>
      <c r="I19" s="10">
        <v>11</v>
      </c>
      <c r="J19" s="10"/>
      <c r="K19" s="10"/>
      <c r="L19" s="69">
        <f t="shared" ref="L19:L25" si="6">SUM(H19:K19)</f>
        <v>27</v>
      </c>
      <c r="M19" s="10">
        <v>28</v>
      </c>
      <c r="N19" s="10">
        <v>24</v>
      </c>
      <c r="O19" s="10">
        <f>15+11</f>
        <v>26</v>
      </c>
      <c r="P19" s="10"/>
      <c r="Q19" s="69">
        <f t="shared" ref="Q19:Q24" si="7">SUM(M19:P19)</f>
        <v>78</v>
      </c>
      <c r="R19" s="10"/>
      <c r="S19" s="10"/>
      <c r="T19" s="10"/>
      <c r="U19" s="10"/>
      <c r="V19" s="69">
        <f t="shared" ref="V19:V24" si="8">SUM(R19:U19)</f>
        <v>0</v>
      </c>
      <c r="W19" s="10"/>
      <c r="X19" s="10"/>
      <c r="Y19" s="10"/>
      <c r="Z19" s="10"/>
      <c r="AA19" s="69">
        <f t="shared" ref="AA19:AA24" si="9">SUM(W19:Z19)</f>
        <v>0</v>
      </c>
      <c r="AB19" s="10"/>
      <c r="AC19" s="10"/>
      <c r="AD19" s="10">
        <v>10</v>
      </c>
      <c r="AE19" s="1"/>
      <c r="AF19" s="71">
        <f t="shared" ref="AF19:AF24" si="10">SUM(AB19:AE19)</f>
        <v>10</v>
      </c>
      <c r="AG19" s="18">
        <f t="shared" ref="AG19:AG25" si="11">AF19+AA19+V19+Q19+L19+G19</f>
        <v>115</v>
      </c>
      <c r="AH19" s="2">
        <f t="shared" ref="AH19:AH25" si="12">AE19+Z19+T19+O19+I19</f>
        <v>37</v>
      </c>
    </row>
    <row r="20" spans="1:35" ht="63" x14ac:dyDescent="0.25">
      <c r="A20" s="10" t="s">
        <v>61</v>
      </c>
      <c r="B20" s="10" t="s">
        <v>8</v>
      </c>
      <c r="C20" s="10"/>
      <c r="D20" s="10"/>
      <c r="E20" s="10"/>
      <c r="F20" s="10"/>
      <c r="G20" s="69"/>
      <c r="H20" s="10"/>
      <c r="I20" s="10"/>
      <c r="J20" s="10"/>
      <c r="K20" s="10"/>
      <c r="L20" s="69">
        <f t="shared" si="6"/>
        <v>0</v>
      </c>
      <c r="M20" s="10">
        <v>28</v>
      </c>
      <c r="N20" s="10">
        <v>22</v>
      </c>
      <c r="O20" s="10">
        <v>16</v>
      </c>
      <c r="P20" s="10"/>
      <c r="Q20" s="69">
        <f t="shared" si="7"/>
        <v>66</v>
      </c>
      <c r="R20" s="10"/>
      <c r="S20" s="10"/>
      <c r="T20" s="10"/>
      <c r="U20" s="10"/>
      <c r="V20" s="69">
        <f t="shared" si="8"/>
        <v>0</v>
      </c>
      <c r="W20" s="10"/>
      <c r="X20" s="10"/>
      <c r="Y20" s="10"/>
      <c r="Z20" s="10"/>
      <c r="AA20" s="69">
        <f t="shared" si="9"/>
        <v>0</v>
      </c>
      <c r="AB20" s="10"/>
      <c r="AC20" s="10"/>
      <c r="AD20" s="10"/>
      <c r="AE20" s="1"/>
      <c r="AF20" s="71">
        <f t="shared" si="10"/>
        <v>0</v>
      </c>
      <c r="AG20" s="18">
        <f t="shared" si="11"/>
        <v>66</v>
      </c>
      <c r="AH20" s="2">
        <f t="shared" si="12"/>
        <v>16</v>
      </c>
    </row>
    <row r="21" spans="1:35" ht="31.5" x14ac:dyDescent="0.25">
      <c r="A21" s="10" t="s">
        <v>61</v>
      </c>
      <c r="B21" s="10" t="s">
        <v>9</v>
      </c>
      <c r="C21" s="10"/>
      <c r="D21" s="10"/>
      <c r="E21" s="10"/>
      <c r="F21" s="10"/>
      <c r="G21" s="69"/>
      <c r="H21" s="10"/>
      <c r="I21" s="10"/>
      <c r="J21" s="10"/>
      <c r="K21" s="10"/>
      <c r="L21" s="69">
        <f t="shared" si="6"/>
        <v>0</v>
      </c>
      <c r="M21" s="10"/>
      <c r="N21" s="10">
        <v>14</v>
      </c>
      <c r="O21" s="10"/>
      <c r="P21" s="10"/>
      <c r="Q21" s="69">
        <f t="shared" si="7"/>
        <v>14</v>
      </c>
      <c r="R21" s="10"/>
      <c r="S21" s="10"/>
      <c r="T21" s="10"/>
      <c r="U21" s="10"/>
      <c r="V21" s="69">
        <f t="shared" si="8"/>
        <v>0</v>
      </c>
      <c r="W21" s="10"/>
      <c r="X21" s="10"/>
      <c r="Y21" s="10"/>
      <c r="Z21" s="10"/>
      <c r="AA21" s="69">
        <f t="shared" si="9"/>
        <v>0</v>
      </c>
      <c r="AB21" s="10"/>
      <c r="AC21" s="10"/>
      <c r="AD21" s="10"/>
      <c r="AE21" s="1"/>
      <c r="AF21" s="71">
        <f t="shared" si="10"/>
        <v>0</v>
      </c>
      <c r="AG21" s="18">
        <f t="shared" si="11"/>
        <v>14</v>
      </c>
      <c r="AH21" s="2">
        <f t="shared" si="12"/>
        <v>0</v>
      </c>
    </row>
    <row r="22" spans="1:35" ht="48" customHeight="1" x14ac:dyDescent="0.25">
      <c r="A22" s="10" t="s">
        <v>61</v>
      </c>
      <c r="B22" s="10" t="s">
        <v>10</v>
      </c>
      <c r="C22" s="10"/>
      <c r="D22" s="10"/>
      <c r="E22" s="10"/>
      <c r="F22" s="10"/>
      <c r="G22" s="69"/>
      <c r="H22" s="10">
        <v>21</v>
      </c>
      <c r="I22" s="10">
        <v>16</v>
      </c>
      <c r="J22" s="10"/>
      <c r="K22" s="10"/>
      <c r="L22" s="69">
        <f t="shared" si="6"/>
        <v>37</v>
      </c>
      <c r="M22" s="10">
        <f>22+81</f>
        <v>103</v>
      </c>
      <c r="N22" s="10">
        <f>45+26</f>
        <v>71</v>
      </c>
      <c r="O22" s="10">
        <f>34+17</f>
        <v>51</v>
      </c>
      <c r="P22" s="10"/>
      <c r="Q22" s="69">
        <f t="shared" si="7"/>
        <v>225</v>
      </c>
      <c r="R22" s="10"/>
      <c r="S22" s="10"/>
      <c r="T22" s="10"/>
      <c r="U22" s="10">
        <v>25</v>
      </c>
      <c r="V22" s="69">
        <f t="shared" si="8"/>
        <v>25</v>
      </c>
      <c r="W22" s="10"/>
      <c r="X22" s="10"/>
      <c r="Y22" s="10"/>
      <c r="Z22" s="10">
        <v>22</v>
      </c>
      <c r="AA22" s="69">
        <f t="shared" si="9"/>
        <v>22</v>
      </c>
      <c r="AB22" s="10">
        <v>26</v>
      </c>
      <c r="AC22" s="10"/>
      <c r="AD22" s="10">
        <v>17</v>
      </c>
      <c r="AE22" s="1"/>
      <c r="AF22" s="71">
        <f t="shared" si="10"/>
        <v>43</v>
      </c>
      <c r="AG22" s="18">
        <f t="shared" si="11"/>
        <v>352</v>
      </c>
      <c r="AH22" s="2">
        <f t="shared" si="12"/>
        <v>89</v>
      </c>
    </row>
    <row r="23" spans="1:35" ht="66" customHeight="1" x14ac:dyDescent="0.25">
      <c r="A23" s="10" t="s">
        <v>61</v>
      </c>
      <c r="B23" s="10" t="s">
        <v>11</v>
      </c>
      <c r="C23" s="10"/>
      <c r="D23" s="10"/>
      <c r="E23" s="10"/>
      <c r="F23" s="10"/>
      <c r="G23" s="69"/>
      <c r="H23" s="10">
        <v>23</v>
      </c>
      <c r="I23" s="10">
        <v>13</v>
      </c>
      <c r="J23" s="10"/>
      <c r="K23" s="10"/>
      <c r="L23" s="69">
        <f t="shared" si="6"/>
        <v>36</v>
      </c>
      <c r="M23" s="10"/>
      <c r="N23" s="10">
        <v>14</v>
      </c>
      <c r="O23" s="10"/>
      <c r="P23" s="10"/>
      <c r="Q23" s="69">
        <f t="shared" si="7"/>
        <v>14</v>
      </c>
      <c r="R23" s="10"/>
      <c r="S23" s="10"/>
      <c r="T23" s="10"/>
      <c r="U23" s="10"/>
      <c r="V23" s="69">
        <f t="shared" si="8"/>
        <v>0</v>
      </c>
      <c r="W23" s="10"/>
      <c r="X23" s="10"/>
      <c r="Y23" s="10"/>
      <c r="Z23" s="10"/>
      <c r="AA23" s="69">
        <f t="shared" si="9"/>
        <v>0</v>
      </c>
      <c r="AB23" s="10"/>
      <c r="AC23" s="10"/>
      <c r="AD23" s="10"/>
      <c r="AE23" s="1"/>
      <c r="AF23" s="71">
        <f t="shared" si="10"/>
        <v>0</v>
      </c>
      <c r="AG23" s="18">
        <f t="shared" si="11"/>
        <v>50</v>
      </c>
      <c r="AH23" s="2">
        <f t="shared" si="12"/>
        <v>13</v>
      </c>
    </row>
    <row r="24" spans="1:35" ht="62.25" customHeight="1" x14ac:dyDescent="0.25">
      <c r="A24" s="10" t="s">
        <v>61</v>
      </c>
      <c r="B24" s="10" t="s">
        <v>12</v>
      </c>
      <c r="C24" s="10"/>
      <c r="D24" s="10"/>
      <c r="E24" s="10"/>
      <c r="F24" s="10"/>
      <c r="G24" s="69"/>
      <c r="H24" s="10"/>
      <c r="I24" s="10"/>
      <c r="J24" s="10"/>
      <c r="K24" s="10"/>
      <c r="L24" s="69">
        <f t="shared" si="6"/>
        <v>0</v>
      </c>
      <c r="M24" s="10">
        <v>137</v>
      </c>
      <c r="N24" s="10">
        <v>128</v>
      </c>
      <c r="O24" s="10">
        <v>79</v>
      </c>
      <c r="P24" s="10"/>
      <c r="Q24" s="69">
        <f t="shared" si="7"/>
        <v>344</v>
      </c>
      <c r="R24" s="10"/>
      <c r="S24" s="10"/>
      <c r="T24" s="10"/>
      <c r="U24" s="10">
        <v>98</v>
      </c>
      <c r="V24" s="69">
        <f t="shared" si="8"/>
        <v>98</v>
      </c>
      <c r="W24" s="10">
        <v>65</v>
      </c>
      <c r="X24" s="10"/>
      <c r="Y24" s="10"/>
      <c r="Z24" s="10"/>
      <c r="AA24" s="69">
        <f t="shared" si="9"/>
        <v>65</v>
      </c>
      <c r="AB24" s="10"/>
      <c r="AC24" s="10"/>
      <c r="AD24" s="10"/>
      <c r="AE24" s="1"/>
      <c r="AF24" s="71">
        <f t="shared" si="10"/>
        <v>0</v>
      </c>
      <c r="AG24" s="18">
        <f t="shared" si="11"/>
        <v>507</v>
      </c>
      <c r="AH24" s="2">
        <f t="shared" si="12"/>
        <v>79</v>
      </c>
    </row>
    <row r="25" spans="1:35" ht="15.75" x14ac:dyDescent="0.25">
      <c r="A25" s="19" t="s">
        <v>61</v>
      </c>
      <c r="B25" s="20" t="s">
        <v>13</v>
      </c>
      <c r="C25" s="20"/>
      <c r="D25" s="21"/>
      <c r="E25" s="21"/>
      <c r="F25" s="21"/>
      <c r="G25" s="70"/>
      <c r="H25" s="21">
        <f>SUM(H18:H24)</f>
        <v>82</v>
      </c>
      <c r="I25" s="21">
        <f t="shared" ref="I25:AF25" si="13">SUM(I18:I24)</f>
        <v>58</v>
      </c>
      <c r="J25" s="21"/>
      <c r="K25" s="21">
        <f t="shared" si="13"/>
        <v>0</v>
      </c>
      <c r="L25" s="69">
        <f t="shared" si="6"/>
        <v>140</v>
      </c>
      <c r="M25" s="21">
        <f t="shared" si="13"/>
        <v>374</v>
      </c>
      <c r="N25" s="21">
        <f t="shared" si="13"/>
        <v>372</v>
      </c>
      <c r="O25" s="21">
        <f t="shared" si="13"/>
        <v>224</v>
      </c>
      <c r="P25" s="21">
        <f t="shared" si="13"/>
        <v>0</v>
      </c>
      <c r="Q25" s="21">
        <f t="shared" si="13"/>
        <v>970</v>
      </c>
      <c r="R25" s="21">
        <f t="shared" si="13"/>
        <v>0</v>
      </c>
      <c r="S25" s="21">
        <f t="shared" si="13"/>
        <v>0</v>
      </c>
      <c r="T25" s="21"/>
      <c r="U25" s="21">
        <f t="shared" si="13"/>
        <v>123</v>
      </c>
      <c r="V25" s="21">
        <f t="shared" si="13"/>
        <v>123</v>
      </c>
      <c r="W25" s="21">
        <f t="shared" si="13"/>
        <v>65</v>
      </c>
      <c r="X25" s="21">
        <f t="shared" si="13"/>
        <v>0</v>
      </c>
      <c r="Y25" s="21"/>
      <c r="Z25" s="21">
        <f t="shared" si="13"/>
        <v>46</v>
      </c>
      <c r="AA25" s="21">
        <f t="shared" si="13"/>
        <v>111</v>
      </c>
      <c r="AB25" s="21">
        <f t="shared" si="13"/>
        <v>43</v>
      </c>
      <c r="AC25" s="21"/>
      <c r="AD25" s="21">
        <f t="shared" si="13"/>
        <v>36</v>
      </c>
      <c r="AE25" s="21">
        <f t="shared" si="13"/>
        <v>0</v>
      </c>
      <c r="AF25" s="21">
        <f t="shared" si="13"/>
        <v>79</v>
      </c>
      <c r="AG25" s="18">
        <f t="shared" si="11"/>
        <v>1423</v>
      </c>
      <c r="AH25" s="2">
        <f t="shared" si="12"/>
        <v>328</v>
      </c>
      <c r="AI25">
        <v>1423</v>
      </c>
    </row>
    <row r="26" spans="1:35" ht="18.75" x14ac:dyDescent="0.3">
      <c r="A26" s="178" t="s">
        <v>62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</row>
    <row r="27" spans="1:35" ht="31.5" x14ac:dyDescent="0.25">
      <c r="A27" s="4" t="s">
        <v>63</v>
      </c>
      <c r="B27" s="10" t="s">
        <v>27</v>
      </c>
      <c r="C27" s="10">
        <v>48</v>
      </c>
      <c r="D27" s="10">
        <v>53</v>
      </c>
      <c r="E27" s="10">
        <v>41</v>
      </c>
      <c r="F27" s="10">
        <v>0</v>
      </c>
      <c r="G27" s="69">
        <f>SUM(C27:F27)</f>
        <v>142</v>
      </c>
      <c r="H27" s="10"/>
      <c r="I27" s="10">
        <v>25</v>
      </c>
      <c r="J27" s="10">
        <v>21</v>
      </c>
      <c r="K27" s="10">
        <v>0</v>
      </c>
      <c r="L27" s="69">
        <f>SUM(H27:K27)</f>
        <v>46</v>
      </c>
      <c r="M27" s="10">
        <v>68</v>
      </c>
      <c r="N27" s="10">
        <v>40</v>
      </c>
      <c r="O27" s="10">
        <v>37</v>
      </c>
      <c r="P27" s="10">
        <v>0</v>
      </c>
      <c r="Q27" s="69">
        <f>SUM(M27:P27)</f>
        <v>145</v>
      </c>
      <c r="R27" s="10"/>
      <c r="S27" s="10">
        <v>62</v>
      </c>
      <c r="T27" s="10">
        <v>33</v>
      </c>
      <c r="U27" s="10">
        <v>0</v>
      </c>
      <c r="V27" s="69">
        <f>SUM(R27:U27)</f>
        <v>95</v>
      </c>
      <c r="W27" s="10"/>
      <c r="X27" s="10"/>
      <c r="Y27" s="10"/>
      <c r="Z27" s="10"/>
      <c r="AA27" s="69"/>
      <c r="AB27" s="10">
        <v>73</v>
      </c>
      <c r="AC27" s="10">
        <v>61</v>
      </c>
      <c r="AD27" s="10">
        <v>105</v>
      </c>
      <c r="AE27" s="60">
        <v>0</v>
      </c>
      <c r="AF27" s="69">
        <f>SUM(AB27:AE27)</f>
        <v>239</v>
      </c>
      <c r="AG27" s="22">
        <f>AF27+AA27+V27+Q27+L27+G27</f>
        <v>667</v>
      </c>
      <c r="AH27" s="10">
        <f>E27+J27+O27+T27+AD27</f>
        <v>237</v>
      </c>
    </row>
    <row r="28" spans="1:35" ht="28.5" customHeight="1" x14ac:dyDescent="0.25">
      <c r="A28" s="4" t="s">
        <v>63</v>
      </c>
      <c r="B28" s="10" t="s">
        <v>28</v>
      </c>
      <c r="C28" s="10">
        <v>39</v>
      </c>
      <c r="D28" s="10">
        <v>40</v>
      </c>
      <c r="E28" s="10">
        <v>25</v>
      </c>
      <c r="F28" s="10"/>
      <c r="G28" s="69">
        <f t="shared" ref="G28:G32" si="14">SUM(C28:F28)</f>
        <v>104</v>
      </c>
      <c r="H28" s="10"/>
      <c r="I28" s="10">
        <v>12</v>
      </c>
      <c r="J28" s="10">
        <v>8</v>
      </c>
      <c r="K28" s="10">
        <v>22</v>
      </c>
      <c r="L28" s="69">
        <f t="shared" ref="L28:L32" si="15">SUM(H28:K28)</f>
        <v>42</v>
      </c>
      <c r="M28" s="10"/>
      <c r="N28" s="10"/>
      <c r="O28" s="10"/>
      <c r="P28" s="10"/>
      <c r="Q28" s="69">
        <f t="shared" ref="Q28:Q31" si="16">SUM(M28:P28)</f>
        <v>0</v>
      </c>
      <c r="R28" s="10"/>
      <c r="S28" s="10"/>
      <c r="T28" s="10"/>
      <c r="U28" s="10">
        <v>8</v>
      </c>
      <c r="V28" s="69">
        <f t="shared" ref="V28:V31" si="17">SUM(R28:U28)</f>
        <v>8</v>
      </c>
      <c r="W28" s="10"/>
      <c r="X28" s="10"/>
      <c r="Y28" s="10"/>
      <c r="Z28" s="10"/>
      <c r="AA28" s="69"/>
      <c r="AB28" s="10"/>
      <c r="AC28" s="10"/>
      <c r="AD28" s="10"/>
      <c r="AE28" s="60"/>
      <c r="AF28" s="69">
        <f t="shared" ref="AF28:AF31" si="18">SUM(AB28:AE28)</f>
        <v>0</v>
      </c>
      <c r="AG28" s="22">
        <f t="shared" ref="AG28:AG32" si="19">AF28+AA28+V28+Q28+L28+G28</f>
        <v>154</v>
      </c>
      <c r="AH28" s="10">
        <f>K28+U28</f>
        <v>30</v>
      </c>
    </row>
    <row r="29" spans="1:35" ht="22.5" customHeight="1" x14ac:dyDescent="0.25">
      <c r="A29" s="4" t="s">
        <v>63</v>
      </c>
      <c r="B29" s="10" t="s">
        <v>29</v>
      </c>
      <c r="C29" s="10">
        <v>23</v>
      </c>
      <c r="D29" s="10">
        <v>20</v>
      </c>
      <c r="E29" s="10">
        <v>18</v>
      </c>
      <c r="F29" s="10"/>
      <c r="G29" s="69">
        <f t="shared" si="14"/>
        <v>61</v>
      </c>
      <c r="H29" s="10"/>
      <c r="I29" s="10"/>
      <c r="J29" s="10"/>
      <c r="K29" s="10"/>
      <c r="L29" s="69">
        <f t="shared" si="15"/>
        <v>0</v>
      </c>
      <c r="M29" s="10">
        <v>28</v>
      </c>
      <c r="N29" s="10">
        <v>4</v>
      </c>
      <c r="O29" s="10">
        <v>4</v>
      </c>
      <c r="P29" s="10"/>
      <c r="Q29" s="69">
        <f t="shared" si="16"/>
        <v>36</v>
      </c>
      <c r="R29" s="10"/>
      <c r="S29" s="10">
        <v>6</v>
      </c>
      <c r="T29" s="10">
        <v>8</v>
      </c>
      <c r="U29" s="10"/>
      <c r="V29" s="69">
        <f t="shared" si="17"/>
        <v>14</v>
      </c>
      <c r="W29" s="10"/>
      <c r="X29" s="10"/>
      <c r="Y29" s="10"/>
      <c r="Z29" s="10"/>
      <c r="AA29" s="69"/>
      <c r="AB29" s="10">
        <v>27</v>
      </c>
      <c r="AC29" s="10">
        <v>28</v>
      </c>
      <c r="AD29" s="10">
        <v>26</v>
      </c>
      <c r="AE29" s="60"/>
      <c r="AF29" s="69">
        <f t="shared" si="18"/>
        <v>81</v>
      </c>
      <c r="AG29" s="22">
        <f t="shared" si="19"/>
        <v>192</v>
      </c>
      <c r="AH29" s="10">
        <f>E29+O29+T29+AD29</f>
        <v>56</v>
      </c>
    </row>
    <row r="30" spans="1:35" ht="21.75" customHeight="1" x14ac:dyDescent="0.25">
      <c r="A30" s="4" t="s">
        <v>63</v>
      </c>
      <c r="B30" s="10" t="s">
        <v>30</v>
      </c>
      <c r="C30" s="10">
        <v>9</v>
      </c>
      <c r="D30" s="10">
        <v>4</v>
      </c>
      <c r="E30" s="10">
        <v>10</v>
      </c>
      <c r="F30" s="10"/>
      <c r="G30" s="69">
        <f t="shared" si="14"/>
        <v>23</v>
      </c>
      <c r="H30" s="10"/>
      <c r="I30" s="10"/>
      <c r="J30" s="10"/>
      <c r="K30" s="10"/>
      <c r="L30" s="69">
        <f t="shared" si="15"/>
        <v>0</v>
      </c>
      <c r="M30" s="10">
        <v>6</v>
      </c>
      <c r="N30" s="10"/>
      <c r="O30" s="10"/>
      <c r="P30" s="10"/>
      <c r="Q30" s="69">
        <f t="shared" si="16"/>
        <v>6</v>
      </c>
      <c r="R30" s="10"/>
      <c r="S30" s="10">
        <v>4</v>
      </c>
      <c r="T30" s="10">
        <v>5</v>
      </c>
      <c r="U30" s="10"/>
      <c r="V30" s="69">
        <f t="shared" si="17"/>
        <v>9</v>
      </c>
      <c r="W30" s="10"/>
      <c r="X30" s="10"/>
      <c r="Y30" s="10"/>
      <c r="Z30" s="10"/>
      <c r="AA30" s="69"/>
      <c r="AB30" s="10">
        <v>10</v>
      </c>
      <c r="AC30" s="10">
        <v>13</v>
      </c>
      <c r="AD30" s="10">
        <v>9</v>
      </c>
      <c r="AE30" s="60"/>
      <c r="AF30" s="69">
        <f t="shared" si="18"/>
        <v>32</v>
      </c>
      <c r="AG30" s="22">
        <f t="shared" si="19"/>
        <v>70</v>
      </c>
      <c r="AH30" s="10">
        <f>E30+T30+AD30</f>
        <v>24</v>
      </c>
    </row>
    <row r="31" spans="1:35" ht="19.5" customHeight="1" x14ac:dyDescent="0.25">
      <c r="A31" s="4" t="s">
        <v>63</v>
      </c>
      <c r="B31" s="10" t="s">
        <v>31</v>
      </c>
      <c r="C31" s="10"/>
      <c r="D31" s="10"/>
      <c r="E31" s="10"/>
      <c r="F31" s="10"/>
      <c r="G31" s="69">
        <f t="shared" si="14"/>
        <v>0</v>
      </c>
      <c r="H31" s="10"/>
      <c r="I31" s="10"/>
      <c r="J31" s="10"/>
      <c r="K31" s="10"/>
      <c r="L31" s="69">
        <f t="shared" si="15"/>
        <v>0</v>
      </c>
      <c r="M31" s="10">
        <v>19</v>
      </c>
      <c r="N31" s="10">
        <v>28</v>
      </c>
      <c r="O31" s="10">
        <v>11</v>
      </c>
      <c r="P31" s="10"/>
      <c r="Q31" s="69">
        <f t="shared" si="16"/>
        <v>58</v>
      </c>
      <c r="R31" s="10"/>
      <c r="S31" s="10">
        <v>13</v>
      </c>
      <c r="T31" s="10">
        <v>11</v>
      </c>
      <c r="U31" s="10"/>
      <c r="V31" s="69">
        <f t="shared" si="17"/>
        <v>24</v>
      </c>
      <c r="W31" s="10"/>
      <c r="X31" s="10"/>
      <c r="Y31" s="10"/>
      <c r="Z31" s="10"/>
      <c r="AA31" s="69"/>
      <c r="AB31" s="10"/>
      <c r="AC31" s="10"/>
      <c r="AD31" s="10"/>
      <c r="AE31" s="60"/>
      <c r="AF31" s="69">
        <f t="shared" si="18"/>
        <v>0</v>
      </c>
      <c r="AG31" s="22">
        <f t="shared" si="19"/>
        <v>82</v>
      </c>
      <c r="AH31" s="10">
        <f>O31+T31</f>
        <v>22</v>
      </c>
    </row>
    <row r="32" spans="1:35" ht="15.75" x14ac:dyDescent="0.25">
      <c r="A32" s="23" t="s">
        <v>63</v>
      </c>
      <c r="B32" s="22" t="s">
        <v>32</v>
      </c>
      <c r="C32" s="22">
        <f>SUM(C27:C31)</f>
        <v>119</v>
      </c>
      <c r="D32" s="22">
        <f>SUM(D27:D31)</f>
        <v>117</v>
      </c>
      <c r="E32" s="22">
        <f>SUM(E27:E31)</f>
        <v>94</v>
      </c>
      <c r="F32" s="22"/>
      <c r="G32" s="69">
        <f t="shared" si="14"/>
        <v>330</v>
      </c>
      <c r="H32" s="22"/>
      <c r="I32" s="22">
        <f t="shared" ref="I32:Q32" si="20">SUM(I27:I31)</f>
        <v>37</v>
      </c>
      <c r="J32" s="22">
        <f t="shared" si="20"/>
        <v>29</v>
      </c>
      <c r="K32" s="22">
        <f t="shared" si="20"/>
        <v>22</v>
      </c>
      <c r="L32" s="69">
        <f t="shared" si="15"/>
        <v>88</v>
      </c>
      <c r="M32" s="22">
        <f t="shared" si="20"/>
        <v>121</v>
      </c>
      <c r="N32" s="22">
        <f t="shared" si="20"/>
        <v>72</v>
      </c>
      <c r="O32" s="22">
        <f t="shared" si="20"/>
        <v>52</v>
      </c>
      <c r="P32" s="22">
        <f t="shared" si="20"/>
        <v>0</v>
      </c>
      <c r="Q32" s="22">
        <f t="shared" si="20"/>
        <v>245</v>
      </c>
      <c r="R32" s="22"/>
      <c r="S32" s="22">
        <f>SUM(S27:S31)</f>
        <v>85</v>
      </c>
      <c r="T32" s="22">
        <f>SUM(T27:T31)</f>
        <v>57</v>
      </c>
      <c r="U32" s="22">
        <f>SUM(U27:U31)</f>
        <v>8</v>
      </c>
      <c r="V32" s="22">
        <f>SUM(V27:V31)</f>
        <v>150</v>
      </c>
      <c r="W32" s="22"/>
      <c r="X32" s="22"/>
      <c r="Y32" s="22"/>
      <c r="Z32" s="22"/>
      <c r="AA32" s="73"/>
      <c r="AB32" s="22">
        <f>SUM(AB27:AB31)</f>
        <v>110</v>
      </c>
      <c r="AC32" s="22">
        <f>SUM(AC27:AC31)</f>
        <v>102</v>
      </c>
      <c r="AD32" s="22">
        <f>SUM(AD27:AD31)</f>
        <v>140</v>
      </c>
      <c r="AE32" s="22">
        <f t="shared" ref="AE32:AF32" si="21">SUM(AE27:AE31)</f>
        <v>0</v>
      </c>
      <c r="AF32" s="22">
        <f t="shared" si="21"/>
        <v>352</v>
      </c>
      <c r="AG32" s="22">
        <f t="shared" si="19"/>
        <v>1165</v>
      </c>
      <c r="AH32" s="22">
        <f>SUM(AH27:AH31)</f>
        <v>369</v>
      </c>
    </row>
    <row r="33" spans="1:34" ht="18.75" x14ac:dyDescent="0.3">
      <c r="A33" s="163" t="s">
        <v>64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</row>
    <row r="34" spans="1:34" ht="31.5" x14ac:dyDescent="0.25">
      <c r="A34" s="10" t="s">
        <v>66</v>
      </c>
      <c r="B34" s="10" t="s">
        <v>67</v>
      </c>
      <c r="C34" s="10">
        <v>15</v>
      </c>
      <c r="D34" s="10">
        <v>14</v>
      </c>
      <c r="E34" s="10">
        <v>16</v>
      </c>
      <c r="F34" s="10">
        <v>0</v>
      </c>
      <c r="G34" s="69">
        <f>SUM(C34:F34)</f>
        <v>45</v>
      </c>
      <c r="H34" s="10"/>
      <c r="I34" s="10"/>
      <c r="J34" s="10"/>
      <c r="K34" s="10">
        <v>0</v>
      </c>
      <c r="L34" s="69">
        <f>SUM(H34:K34)</f>
        <v>0</v>
      </c>
      <c r="M34" s="10">
        <v>12</v>
      </c>
      <c r="N34" s="10">
        <v>4</v>
      </c>
      <c r="O34" s="10"/>
      <c r="P34" s="10">
        <v>0</v>
      </c>
      <c r="Q34" s="69">
        <f>SUM(M34:P34)</f>
        <v>16</v>
      </c>
      <c r="R34" s="10"/>
      <c r="S34" s="10">
        <v>7</v>
      </c>
      <c r="T34" s="10">
        <v>4</v>
      </c>
      <c r="U34" s="10">
        <v>0</v>
      </c>
      <c r="V34" s="69">
        <f>SUM(R34:U34)</f>
        <v>11</v>
      </c>
      <c r="W34" s="10"/>
      <c r="X34" s="10"/>
      <c r="Y34" s="10">
        <v>6</v>
      </c>
      <c r="Z34" s="10">
        <v>3</v>
      </c>
      <c r="AA34" s="69">
        <f>SUM(W34:Z34)</f>
        <v>9</v>
      </c>
      <c r="AB34" s="10"/>
      <c r="AC34" s="10">
        <v>1</v>
      </c>
      <c r="AD34" s="10">
        <v>3</v>
      </c>
      <c r="AE34" s="10">
        <v>0</v>
      </c>
      <c r="AF34" s="69">
        <f>SUM(AB34:AE34)</f>
        <v>4</v>
      </c>
      <c r="AG34" s="22">
        <f>AF34+AA34+V34+Q34+L34+G34</f>
        <v>85</v>
      </c>
      <c r="AH34" s="10">
        <v>23</v>
      </c>
    </row>
    <row r="35" spans="1:34" ht="15.75" x14ac:dyDescent="0.25">
      <c r="A35" s="10" t="s">
        <v>66</v>
      </c>
      <c r="B35" s="10" t="s">
        <v>68</v>
      </c>
      <c r="C35" s="10"/>
      <c r="D35" s="10"/>
      <c r="E35" s="10"/>
      <c r="F35" s="10"/>
      <c r="G35" s="69">
        <f t="shared" ref="G35:G44" si="22">SUM(C35:F35)</f>
        <v>0</v>
      </c>
      <c r="H35" s="10"/>
      <c r="I35" s="10"/>
      <c r="J35" s="10"/>
      <c r="K35" s="10"/>
      <c r="L35" s="69">
        <f t="shared" ref="L35:L44" si="23">SUM(H35:K35)</f>
        <v>0</v>
      </c>
      <c r="M35" s="10"/>
      <c r="N35" s="10"/>
      <c r="O35" s="10"/>
      <c r="P35" s="10"/>
      <c r="Q35" s="69">
        <f t="shared" ref="Q35:Q43" si="24">SUM(M35:P35)</f>
        <v>0</v>
      </c>
      <c r="R35" s="10"/>
      <c r="S35" s="10"/>
      <c r="T35" s="10"/>
      <c r="U35" s="10"/>
      <c r="V35" s="69">
        <f t="shared" ref="V35:V43" si="25">SUM(R35:U35)</f>
        <v>0</v>
      </c>
      <c r="W35" s="10"/>
      <c r="X35" s="10"/>
      <c r="Y35" s="10"/>
      <c r="Z35" s="10"/>
      <c r="AA35" s="69">
        <f t="shared" ref="AA35:AA43" si="26">SUM(W35:Z35)</f>
        <v>0</v>
      </c>
      <c r="AB35" s="10"/>
      <c r="AC35" s="10"/>
      <c r="AD35" s="10"/>
      <c r="AE35" s="10"/>
      <c r="AF35" s="69">
        <f t="shared" ref="AF35:AF43" si="27">SUM(AB35:AE35)</f>
        <v>0</v>
      </c>
      <c r="AG35" s="22">
        <f t="shared" ref="AG35:AG44" si="28">AF35+AA35+V35+Q35+L35+G35</f>
        <v>0</v>
      </c>
      <c r="AH35" s="10"/>
    </row>
    <row r="36" spans="1:34" ht="66" customHeight="1" x14ac:dyDescent="0.25">
      <c r="A36" s="10" t="s">
        <v>66</v>
      </c>
      <c r="B36" s="10" t="s">
        <v>69</v>
      </c>
      <c r="C36" s="10"/>
      <c r="D36" s="10"/>
      <c r="E36" s="10"/>
      <c r="F36" s="10"/>
      <c r="G36" s="69">
        <f t="shared" si="22"/>
        <v>0</v>
      </c>
      <c r="H36" s="10"/>
      <c r="I36" s="10"/>
      <c r="J36" s="10"/>
      <c r="K36" s="10"/>
      <c r="L36" s="69">
        <f t="shared" si="23"/>
        <v>0</v>
      </c>
      <c r="M36" s="10">
        <v>80</v>
      </c>
      <c r="N36" s="10">
        <v>50</v>
      </c>
      <c r="O36" s="10">
        <v>23</v>
      </c>
      <c r="P36" s="10"/>
      <c r="Q36" s="69">
        <f t="shared" si="24"/>
        <v>153</v>
      </c>
      <c r="R36" s="10"/>
      <c r="S36" s="10">
        <v>12</v>
      </c>
      <c r="T36" s="10">
        <v>21</v>
      </c>
      <c r="U36" s="10"/>
      <c r="V36" s="69">
        <f t="shared" si="25"/>
        <v>33</v>
      </c>
      <c r="W36" s="10"/>
      <c r="X36" s="10">
        <v>2</v>
      </c>
      <c r="Y36" s="10">
        <v>12</v>
      </c>
      <c r="Z36" s="10">
        <v>6</v>
      </c>
      <c r="AA36" s="69">
        <f t="shared" si="26"/>
        <v>20</v>
      </c>
      <c r="AB36" s="10"/>
      <c r="AC36" s="10">
        <v>3</v>
      </c>
      <c r="AD36" s="10">
        <v>1</v>
      </c>
      <c r="AE36" s="10">
        <v>4</v>
      </c>
      <c r="AF36" s="69">
        <f t="shared" si="27"/>
        <v>8</v>
      </c>
      <c r="AG36" s="22">
        <f t="shared" si="28"/>
        <v>214</v>
      </c>
      <c r="AH36" s="10">
        <v>54</v>
      </c>
    </row>
    <row r="37" spans="1:34" ht="63" x14ac:dyDescent="0.25">
      <c r="A37" s="10" t="s">
        <v>66</v>
      </c>
      <c r="B37" s="10" t="s">
        <v>8</v>
      </c>
      <c r="C37" s="10"/>
      <c r="D37" s="10">
        <v>13</v>
      </c>
      <c r="E37" s="10"/>
      <c r="F37" s="10"/>
      <c r="G37" s="69">
        <f t="shared" si="22"/>
        <v>13</v>
      </c>
      <c r="H37" s="10"/>
      <c r="I37" s="10"/>
      <c r="J37" s="10"/>
      <c r="K37" s="10"/>
      <c r="L37" s="69">
        <f t="shared" si="23"/>
        <v>0</v>
      </c>
      <c r="M37" s="10"/>
      <c r="N37" s="10">
        <v>2</v>
      </c>
      <c r="O37" s="10"/>
      <c r="P37" s="10"/>
      <c r="Q37" s="69">
        <f t="shared" si="24"/>
        <v>2</v>
      </c>
      <c r="R37" s="10"/>
      <c r="S37" s="10">
        <v>3</v>
      </c>
      <c r="T37" s="10"/>
      <c r="U37" s="10"/>
      <c r="V37" s="69">
        <f t="shared" si="25"/>
        <v>3</v>
      </c>
      <c r="W37" s="10"/>
      <c r="X37" s="10"/>
      <c r="Y37" s="10"/>
      <c r="Z37" s="10"/>
      <c r="AA37" s="69">
        <f t="shared" si="26"/>
        <v>0</v>
      </c>
      <c r="AB37" s="10"/>
      <c r="AC37" s="10"/>
      <c r="AD37" s="10"/>
      <c r="AE37" s="10"/>
      <c r="AF37" s="69">
        <f t="shared" si="27"/>
        <v>0</v>
      </c>
      <c r="AG37" s="22">
        <f t="shared" si="28"/>
        <v>18</v>
      </c>
      <c r="AH37" s="10"/>
    </row>
    <row r="38" spans="1:34" ht="53.25" customHeight="1" x14ac:dyDescent="0.25">
      <c r="A38" s="10" t="s">
        <v>66</v>
      </c>
      <c r="B38" s="10" t="s">
        <v>70</v>
      </c>
      <c r="C38" s="10"/>
      <c r="D38" s="10"/>
      <c r="E38" s="10"/>
      <c r="F38" s="10"/>
      <c r="G38" s="69">
        <f t="shared" si="22"/>
        <v>0</v>
      </c>
      <c r="H38" s="10"/>
      <c r="I38" s="10">
        <v>9</v>
      </c>
      <c r="J38" s="10"/>
      <c r="K38" s="10"/>
      <c r="L38" s="69">
        <f t="shared" si="23"/>
        <v>9</v>
      </c>
      <c r="M38" s="10"/>
      <c r="N38" s="10">
        <v>4</v>
      </c>
      <c r="O38" s="10"/>
      <c r="P38" s="10"/>
      <c r="Q38" s="69">
        <f t="shared" si="24"/>
        <v>4</v>
      </c>
      <c r="R38" s="10"/>
      <c r="S38" s="10">
        <v>3</v>
      </c>
      <c r="T38" s="10"/>
      <c r="U38" s="10"/>
      <c r="V38" s="69">
        <f t="shared" si="25"/>
        <v>3</v>
      </c>
      <c r="W38" s="10"/>
      <c r="X38" s="10"/>
      <c r="Y38" s="10"/>
      <c r="Z38" s="10"/>
      <c r="AA38" s="69">
        <f t="shared" si="26"/>
        <v>0</v>
      </c>
      <c r="AB38" s="10"/>
      <c r="AC38" s="10"/>
      <c r="AD38" s="10"/>
      <c r="AE38" s="10"/>
      <c r="AF38" s="69">
        <f t="shared" si="27"/>
        <v>0</v>
      </c>
      <c r="AG38" s="22">
        <f t="shared" si="28"/>
        <v>16</v>
      </c>
      <c r="AH38" s="10"/>
    </row>
    <row r="39" spans="1:34" ht="31.5" x14ac:dyDescent="0.25">
      <c r="A39" s="10" t="s">
        <v>66</v>
      </c>
      <c r="B39" s="10" t="s">
        <v>71</v>
      </c>
      <c r="C39" s="10">
        <v>15</v>
      </c>
      <c r="D39" s="10">
        <v>15</v>
      </c>
      <c r="E39" s="10"/>
      <c r="F39" s="10"/>
      <c r="G39" s="69">
        <f t="shared" si="22"/>
        <v>30</v>
      </c>
      <c r="H39" s="10"/>
      <c r="I39" s="10"/>
      <c r="J39" s="10"/>
      <c r="K39" s="10"/>
      <c r="L39" s="69">
        <f t="shared" si="23"/>
        <v>0</v>
      </c>
      <c r="M39" s="10">
        <v>8</v>
      </c>
      <c r="N39" s="10"/>
      <c r="O39" s="10"/>
      <c r="P39" s="10"/>
      <c r="Q39" s="69">
        <f t="shared" si="24"/>
        <v>8</v>
      </c>
      <c r="R39" s="10"/>
      <c r="S39" s="10"/>
      <c r="T39" s="10"/>
      <c r="U39" s="10"/>
      <c r="V39" s="69">
        <f t="shared" si="25"/>
        <v>0</v>
      </c>
      <c r="W39" s="10"/>
      <c r="X39" s="10"/>
      <c r="Y39" s="10"/>
      <c r="Z39" s="10"/>
      <c r="AA39" s="69">
        <f t="shared" si="26"/>
        <v>0</v>
      </c>
      <c r="AB39" s="10"/>
      <c r="AC39" s="10"/>
      <c r="AD39" s="10"/>
      <c r="AE39" s="10"/>
      <c r="AF39" s="69">
        <f t="shared" si="27"/>
        <v>0</v>
      </c>
      <c r="AG39" s="22">
        <f t="shared" si="28"/>
        <v>38</v>
      </c>
      <c r="AH39" s="10"/>
    </row>
    <row r="40" spans="1:34" ht="31.5" x14ac:dyDescent="0.25">
      <c r="A40" s="10" t="s">
        <v>66</v>
      </c>
      <c r="B40" s="10" t="s">
        <v>72</v>
      </c>
      <c r="C40" s="10">
        <v>15</v>
      </c>
      <c r="D40" s="10">
        <v>15</v>
      </c>
      <c r="E40" s="10">
        <v>20</v>
      </c>
      <c r="F40" s="10"/>
      <c r="G40" s="69">
        <f t="shared" si="22"/>
        <v>50</v>
      </c>
      <c r="H40" s="10"/>
      <c r="I40" s="10"/>
      <c r="J40" s="10"/>
      <c r="K40" s="10"/>
      <c r="L40" s="69">
        <f t="shared" si="23"/>
        <v>0</v>
      </c>
      <c r="M40" s="10">
        <v>7</v>
      </c>
      <c r="N40" s="10">
        <v>9</v>
      </c>
      <c r="O40" s="10">
        <v>4</v>
      </c>
      <c r="P40" s="10"/>
      <c r="Q40" s="69">
        <f t="shared" si="24"/>
        <v>20</v>
      </c>
      <c r="R40" s="10"/>
      <c r="S40" s="10">
        <v>6</v>
      </c>
      <c r="T40" s="10">
        <v>17</v>
      </c>
      <c r="U40" s="10"/>
      <c r="V40" s="69">
        <f t="shared" si="25"/>
        <v>23</v>
      </c>
      <c r="W40" s="10"/>
      <c r="X40" s="10"/>
      <c r="Y40" s="10">
        <v>3</v>
      </c>
      <c r="Z40" s="10">
        <v>2</v>
      </c>
      <c r="AA40" s="69">
        <f t="shared" si="26"/>
        <v>5</v>
      </c>
      <c r="AB40" s="10"/>
      <c r="AC40" s="10"/>
      <c r="AD40" s="10">
        <v>5</v>
      </c>
      <c r="AE40" s="10">
        <v>3</v>
      </c>
      <c r="AF40" s="69">
        <f t="shared" si="27"/>
        <v>8</v>
      </c>
      <c r="AG40" s="22">
        <f t="shared" si="28"/>
        <v>106</v>
      </c>
      <c r="AH40" s="10">
        <v>46</v>
      </c>
    </row>
    <row r="41" spans="1:34" ht="31.5" x14ac:dyDescent="0.25">
      <c r="A41" s="10" t="s">
        <v>66</v>
      </c>
      <c r="B41" s="10" t="s">
        <v>73</v>
      </c>
      <c r="C41" s="10">
        <v>19</v>
      </c>
      <c r="D41" s="10">
        <v>15</v>
      </c>
      <c r="E41" s="10">
        <v>19</v>
      </c>
      <c r="F41" s="10"/>
      <c r="G41" s="69">
        <f t="shared" si="22"/>
        <v>53</v>
      </c>
      <c r="H41" s="10"/>
      <c r="I41" s="10"/>
      <c r="J41" s="10"/>
      <c r="K41" s="10"/>
      <c r="L41" s="69">
        <f t="shared" si="23"/>
        <v>0</v>
      </c>
      <c r="M41" s="10">
        <v>10</v>
      </c>
      <c r="N41" s="10">
        <v>9</v>
      </c>
      <c r="O41" s="10">
        <v>9</v>
      </c>
      <c r="P41" s="10"/>
      <c r="Q41" s="69">
        <f t="shared" si="24"/>
        <v>28</v>
      </c>
      <c r="R41" s="10"/>
      <c r="S41" s="10">
        <v>11</v>
      </c>
      <c r="T41" s="10">
        <v>3</v>
      </c>
      <c r="U41" s="10"/>
      <c r="V41" s="69">
        <f t="shared" si="25"/>
        <v>14</v>
      </c>
      <c r="W41" s="10"/>
      <c r="X41" s="10">
        <v>8</v>
      </c>
      <c r="Y41" s="10">
        <v>12</v>
      </c>
      <c r="Z41" s="10">
        <v>12</v>
      </c>
      <c r="AA41" s="69">
        <f t="shared" si="26"/>
        <v>32</v>
      </c>
      <c r="AB41" s="10"/>
      <c r="AC41" s="10">
        <v>8</v>
      </c>
      <c r="AD41" s="10">
        <v>3</v>
      </c>
      <c r="AE41" s="10">
        <v>15</v>
      </c>
      <c r="AF41" s="69">
        <f t="shared" si="27"/>
        <v>26</v>
      </c>
      <c r="AG41" s="22">
        <f t="shared" si="28"/>
        <v>153</v>
      </c>
      <c r="AH41" s="10">
        <v>58</v>
      </c>
    </row>
    <row r="42" spans="1:34" ht="15.75" x14ac:dyDescent="0.25">
      <c r="A42" s="10" t="s">
        <v>66</v>
      </c>
      <c r="B42" s="10" t="s">
        <v>74</v>
      </c>
      <c r="C42" s="10"/>
      <c r="D42" s="10"/>
      <c r="E42" s="10"/>
      <c r="F42" s="10"/>
      <c r="G42" s="69">
        <f t="shared" si="22"/>
        <v>0</v>
      </c>
      <c r="H42" s="10"/>
      <c r="I42" s="10"/>
      <c r="J42" s="10"/>
      <c r="K42" s="10"/>
      <c r="L42" s="69">
        <f t="shared" si="23"/>
        <v>0</v>
      </c>
      <c r="M42" s="10">
        <v>32</v>
      </c>
      <c r="N42" s="10">
        <v>46</v>
      </c>
      <c r="O42" s="10">
        <v>39</v>
      </c>
      <c r="P42" s="10"/>
      <c r="Q42" s="69">
        <f t="shared" si="24"/>
        <v>117</v>
      </c>
      <c r="R42" s="10"/>
      <c r="S42" s="10">
        <v>30</v>
      </c>
      <c r="T42" s="10">
        <v>35</v>
      </c>
      <c r="U42" s="10"/>
      <c r="V42" s="69">
        <f t="shared" si="25"/>
        <v>65</v>
      </c>
      <c r="W42" s="10"/>
      <c r="X42" s="10"/>
      <c r="Y42" s="10"/>
      <c r="Z42" s="10"/>
      <c r="AA42" s="69">
        <f t="shared" si="26"/>
        <v>0</v>
      </c>
      <c r="AB42" s="10"/>
      <c r="AC42" s="10"/>
      <c r="AD42" s="10"/>
      <c r="AE42" s="10"/>
      <c r="AF42" s="69">
        <f t="shared" si="27"/>
        <v>0</v>
      </c>
      <c r="AG42" s="22">
        <f t="shared" si="28"/>
        <v>182</v>
      </c>
      <c r="AH42" s="10">
        <v>74</v>
      </c>
    </row>
    <row r="43" spans="1:34" ht="47.25" x14ac:dyDescent="0.25">
      <c r="A43" s="10" t="s">
        <v>66</v>
      </c>
      <c r="B43" s="10" t="s">
        <v>75</v>
      </c>
      <c r="C43" s="10"/>
      <c r="D43" s="10"/>
      <c r="E43" s="10"/>
      <c r="F43" s="10"/>
      <c r="G43" s="69">
        <f t="shared" si="22"/>
        <v>0</v>
      </c>
      <c r="H43" s="10"/>
      <c r="I43" s="10"/>
      <c r="J43" s="10"/>
      <c r="K43" s="10"/>
      <c r="L43" s="69">
        <f t="shared" si="23"/>
        <v>0</v>
      </c>
      <c r="M43" s="10"/>
      <c r="N43" s="10">
        <v>5</v>
      </c>
      <c r="O43" s="10"/>
      <c r="P43" s="10"/>
      <c r="Q43" s="69">
        <f t="shared" si="24"/>
        <v>5</v>
      </c>
      <c r="R43" s="10"/>
      <c r="S43" s="10">
        <v>8</v>
      </c>
      <c r="T43" s="10"/>
      <c r="U43" s="10"/>
      <c r="V43" s="69">
        <f t="shared" si="25"/>
        <v>8</v>
      </c>
      <c r="W43" s="10"/>
      <c r="X43" s="10"/>
      <c r="Y43" s="10"/>
      <c r="Z43" s="10"/>
      <c r="AA43" s="69">
        <f t="shared" si="26"/>
        <v>0</v>
      </c>
      <c r="AB43" s="10"/>
      <c r="AC43" s="10"/>
      <c r="AD43" s="10"/>
      <c r="AE43" s="10"/>
      <c r="AF43" s="69">
        <f t="shared" si="27"/>
        <v>0</v>
      </c>
      <c r="AG43" s="22">
        <f t="shared" si="28"/>
        <v>13</v>
      </c>
      <c r="AH43" s="10"/>
    </row>
    <row r="44" spans="1:34" ht="15.75" x14ac:dyDescent="0.25">
      <c r="A44" s="22" t="s">
        <v>66</v>
      </c>
      <c r="B44" s="22" t="s">
        <v>34</v>
      </c>
      <c r="C44" s="22">
        <f>SUM(C34:C43)</f>
        <v>64</v>
      </c>
      <c r="D44" s="22">
        <f>SUM(D34:D43)</f>
        <v>72</v>
      </c>
      <c r="E44" s="22">
        <f>SUM(E34:E43)</f>
        <v>55</v>
      </c>
      <c r="F44" s="22"/>
      <c r="G44" s="69">
        <f t="shared" si="22"/>
        <v>191</v>
      </c>
      <c r="H44" s="22"/>
      <c r="I44" s="22">
        <f>SUM(I34:I43)</f>
        <v>9</v>
      </c>
      <c r="J44" s="22"/>
      <c r="K44" s="22"/>
      <c r="L44" s="69">
        <f t="shared" si="23"/>
        <v>9</v>
      </c>
      <c r="M44" s="22">
        <f>SUM(M34:M43)</f>
        <v>149</v>
      </c>
      <c r="N44" s="22">
        <f>SUM(N34:N43)</f>
        <v>129</v>
      </c>
      <c r="O44" s="22">
        <f>SUM(O34:O43)</f>
        <v>75</v>
      </c>
      <c r="P44" s="22">
        <f t="shared" ref="P44:Q44" si="29">SUM(P34:P43)</f>
        <v>0</v>
      </c>
      <c r="Q44" s="22">
        <f t="shared" si="29"/>
        <v>353</v>
      </c>
      <c r="R44" s="22"/>
      <c r="S44" s="22">
        <f>SUM(S34:S43)</f>
        <v>80</v>
      </c>
      <c r="T44" s="22">
        <f>SUM(T34:T43)</f>
        <v>80</v>
      </c>
      <c r="U44" s="22">
        <f t="shared" ref="U44:V44" si="30">SUM(U34:U43)</f>
        <v>0</v>
      </c>
      <c r="V44" s="22">
        <f t="shared" si="30"/>
        <v>160</v>
      </c>
      <c r="W44" s="22"/>
      <c r="X44" s="22">
        <f>SUM(X34:X43)</f>
        <v>10</v>
      </c>
      <c r="Y44" s="22">
        <f>SUM(Y34:Y43)</f>
        <v>33</v>
      </c>
      <c r="Z44" s="22">
        <f>SUM(Z34:Z43)</f>
        <v>23</v>
      </c>
      <c r="AA44" s="22">
        <f>SUM(AA34:AA43)</f>
        <v>66</v>
      </c>
      <c r="AB44" s="22"/>
      <c r="AC44" s="22">
        <f>SUM(AC34:AC43)</f>
        <v>12</v>
      </c>
      <c r="AD44" s="22">
        <f>SUM(AD34:AD43)</f>
        <v>12</v>
      </c>
      <c r="AE44" s="22">
        <f>SUM(AE34:AE43)</f>
        <v>22</v>
      </c>
      <c r="AF44" s="22">
        <f>SUM(AF34:AF43)</f>
        <v>46</v>
      </c>
      <c r="AG44" s="22">
        <f t="shared" si="28"/>
        <v>825</v>
      </c>
      <c r="AH44" s="22">
        <f>SUM(AH34:AH43)</f>
        <v>255</v>
      </c>
    </row>
    <row r="45" spans="1:34" ht="15" customHeight="1" x14ac:dyDescent="0.25">
      <c r="A45" s="195" t="s">
        <v>76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</row>
    <row r="46" spans="1:34" ht="22.5" customHeight="1" x14ac:dyDescent="0.25">
      <c r="A46" s="10" t="s">
        <v>78</v>
      </c>
      <c r="B46" s="10" t="s">
        <v>36</v>
      </c>
      <c r="C46" s="10"/>
      <c r="D46" s="10">
        <v>1</v>
      </c>
      <c r="E46" s="10"/>
      <c r="F46" s="10">
        <v>0</v>
      </c>
      <c r="G46" s="69">
        <f>SUM(C46:F46)</f>
        <v>1</v>
      </c>
      <c r="H46" s="10"/>
      <c r="I46" s="10"/>
      <c r="J46" s="10"/>
      <c r="K46" s="10"/>
      <c r="L46" s="69"/>
      <c r="M46" s="10">
        <v>28</v>
      </c>
      <c r="N46" s="10">
        <v>22</v>
      </c>
      <c r="O46" s="10">
        <v>7</v>
      </c>
      <c r="P46" s="10">
        <v>0</v>
      </c>
      <c r="Q46" s="69">
        <f>SUM(M46:P46)</f>
        <v>57</v>
      </c>
      <c r="R46" s="10"/>
      <c r="S46" s="10"/>
      <c r="T46" s="10">
        <v>1</v>
      </c>
      <c r="U46" s="10">
        <v>0</v>
      </c>
      <c r="V46" s="69">
        <f>SUM(R46:U46)</f>
        <v>1</v>
      </c>
      <c r="W46" s="10"/>
      <c r="X46" s="10"/>
      <c r="Y46" s="10"/>
      <c r="Z46" s="10"/>
      <c r="AA46" s="69"/>
      <c r="AB46" s="10"/>
      <c r="AC46" s="10"/>
      <c r="AD46" s="10"/>
      <c r="AE46" s="10">
        <v>0</v>
      </c>
      <c r="AF46" s="69">
        <f>SUM(AB46:AE46)</f>
        <v>0</v>
      </c>
      <c r="AG46" s="22">
        <f>AF46+AA46+V46+Q46+L46+G46</f>
        <v>59</v>
      </c>
      <c r="AH46" s="10">
        <v>8</v>
      </c>
    </row>
    <row r="47" spans="1:34" ht="15.75" x14ac:dyDescent="0.25">
      <c r="A47" s="10" t="s">
        <v>78</v>
      </c>
      <c r="B47" s="10" t="s">
        <v>37</v>
      </c>
      <c r="C47" s="10"/>
      <c r="D47" s="10"/>
      <c r="E47" s="10">
        <v>1</v>
      </c>
      <c r="F47" s="10"/>
      <c r="G47" s="69">
        <f t="shared" ref="G47:G51" si="31">SUM(C47:F47)</f>
        <v>1</v>
      </c>
      <c r="H47" s="10"/>
      <c r="I47" s="10"/>
      <c r="J47" s="10"/>
      <c r="K47" s="10"/>
      <c r="L47" s="69"/>
      <c r="M47" s="10">
        <v>27</v>
      </c>
      <c r="N47" s="10">
        <v>23</v>
      </c>
      <c r="O47" s="10">
        <v>14</v>
      </c>
      <c r="P47" s="10"/>
      <c r="Q47" s="69">
        <f t="shared" ref="Q47:Q50" si="32">SUM(M47:P47)</f>
        <v>64</v>
      </c>
      <c r="R47" s="10"/>
      <c r="S47" s="10">
        <v>3</v>
      </c>
      <c r="T47" s="10">
        <v>4</v>
      </c>
      <c r="U47" s="10"/>
      <c r="V47" s="69">
        <f t="shared" ref="V47:V50" si="33">SUM(R47:U47)</f>
        <v>7</v>
      </c>
      <c r="W47" s="10"/>
      <c r="X47" s="10"/>
      <c r="Y47" s="10"/>
      <c r="Z47" s="10"/>
      <c r="AA47" s="69"/>
      <c r="AB47" s="10">
        <v>8</v>
      </c>
      <c r="AC47" s="10">
        <v>6</v>
      </c>
      <c r="AD47" s="10">
        <v>10</v>
      </c>
      <c r="AE47" s="10"/>
      <c r="AF47" s="69">
        <f t="shared" ref="AF47:AF50" si="34">SUM(AB47:AE47)</f>
        <v>24</v>
      </c>
      <c r="AG47" s="22">
        <f t="shared" ref="AG47:AG51" si="35">AF47+AA47+V47+Q47+L47+G47</f>
        <v>96</v>
      </c>
      <c r="AH47" s="10">
        <v>29</v>
      </c>
    </row>
    <row r="48" spans="1:34" ht="15.75" x14ac:dyDescent="0.25">
      <c r="A48" s="10" t="s">
        <v>78</v>
      </c>
      <c r="B48" s="10" t="s">
        <v>38</v>
      </c>
      <c r="C48" s="10">
        <v>50</v>
      </c>
      <c r="D48" s="10">
        <v>50</v>
      </c>
      <c r="E48" s="10">
        <v>40</v>
      </c>
      <c r="F48" s="10"/>
      <c r="G48" s="69">
        <f t="shared" si="31"/>
        <v>140</v>
      </c>
      <c r="H48" s="10"/>
      <c r="I48" s="10"/>
      <c r="J48" s="10"/>
      <c r="K48" s="10"/>
      <c r="L48" s="69"/>
      <c r="M48" s="10">
        <v>53</v>
      </c>
      <c r="N48" s="10">
        <v>42</v>
      </c>
      <c r="O48" s="10">
        <v>35</v>
      </c>
      <c r="P48" s="10"/>
      <c r="Q48" s="69">
        <f t="shared" si="32"/>
        <v>130</v>
      </c>
      <c r="R48" s="10"/>
      <c r="S48" s="10">
        <v>17</v>
      </c>
      <c r="T48" s="10">
        <v>5</v>
      </c>
      <c r="U48" s="10"/>
      <c r="V48" s="69">
        <f t="shared" si="33"/>
        <v>22</v>
      </c>
      <c r="W48" s="10"/>
      <c r="X48" s="10"/>
      <c r="Y48" s="10"/>
      <c r="Z48" s="10"/>
      <c r="AA48" s="69"/>
      <c r="AB48" s="10">
        <v>19</v>
      </c>
      <c r="AC48" s="10">
        <v>22</v>
      </c>
      <c r="AD48" s="10">
        <v>24</v>
      </c>
      <c r="AE48" s="10"/>
      <c r="AF48" s="69">
        <f t="shared" si="34"/>
        <v>65</v>
      </c>
      <c r="AG48" s="22">
        <f t="shared" si="35"/>
        <v>357</v>
      </c>
      <c r="AH48" s="10">
        <v>104</v>
      </c>
    </row>
    <row r="49" spans="1:34" ht="15.75" x14ac:dyDescent="0.25">
      <c r="A49" s="10" t="s">
        <v>78</v>
      </c>
      <c r="B49" s="10" t="s">
        <v>39</v>
      </c>
      <c r="C49" s="10">
        <v>25</v>
      </c>
      <c r="D49" s="10">
        <v>25</v>
      </c>
      <c r="E49" s="10">
        <v>17</v>
      </c>
      <c r="F49" s="10"/>
      <c r="G49" s="69">
        <f t="shared" si="31"/>
        <v>67</v>
      </c>
      <c r="H49" s="10"/>
      <c r="I49" s="10"/>
      <c r="J49" s="10"/>
      <c r="K49" s="10"/>
      <c r="L49" s="69"/>
      <c r="M49" s="10">
        <v>29</v>
      </c>
      <c r="N49" s="10">
        <v>28</v>
      </c>
      <c r="O49" s="10">
        <v>30</v>
      </c>
      <c r="P49" s="10"/>
      <c r="Q49" s="69">
        <f t="shared" si="32"/>
        <v>87</v>
      </c>
      <c r="R49" s="10"/>
      <c r="S49" s="10">
        <v>2</v>
      </c>
      <c r="T49" s="10">
        <v>1</v>
      </c>
      <c r="U49" s="10"/>
      <c r="V49" s="69">
        <f t="shared" si="33"/>
        <v>3</v>
      </c>
      <c r="W49" s="10"/>
      <c r="X49" s="10"/>
      <c r="Y49" s="10"/>
      <c r="Z49" s="10"/>
      <c r="AA49" s="69"/>
      <c r="AB49" s="10"/>
      <c r="AC49" s="10"/>
      <c r="AD49" s="10"/>
      <c r="AE49" s="10"/>
      <c r="AF49" s="69">
        <f t="shared" si="34"/>
        <v>0</v>
      </c>
      <c r="AG49" s="22">
        <f t="shared" si="35"/>
        <v>157</v>
      </c>
      <c r="AH49" s="10">
        <v>48</v>
      </c>
    </row>
    <row r="50" spans="1:34" ht="15.75" x14ac:dyDescent="0.25">
      <c r="A50" s="10" t="s">
        <v>78</v>
      </c>
      <c r="B50" s="10" t="s">
        <v>40</v>
      </c>
      <c r="C50" s="10">
        <v>25</v>
      </c>
      <c r="D50" s="10">
        <v>24</v>
      </c>
      <c r="E50" s="10">
        <v>26</v>
      </c>
      <c r="F50" s="10"/>
      <c r="G50" s="69">
        <f t="shared" si="31"/>
        <v>75</v>
      </c>
      <c r="H50" s="10"/>
      <c r="I50" s="10"/>
      <c r="J50" s="10"/>
      <c r="K50" s="10"/>
      <c r="L50" s="69"/>
      <c r="M50" s="10">
        <v>30</v>
      </c>
      <c r="N50" s="10">
        <v>28</v>
      </c>
      <c r="O50" s="10">
        <v>30</v>
      </c>
      <c r="P50" s="10"/>
      <c r="Q50" s="69">
        <f t="shared" si="32"/>
        <v>88</v>
      </c>
      <c r="R50" s="10"/>
      <c r="S50" s="10">
        <v>21</v>
      </c>
      <c r="T50" s="10">
        <v>3</v>
      </c>
      <c r="U50" s="10"/>
      <c r="V50" s="69">
        <f t="shared" si="33"/>
        <v>24</v>
      </c>
      <c r="W50" s="10"/>
      <c r="X50" s="10"/>
      <c r="Y50" s="10"/>
      <c r="Z50" s="10"/>
      <c r="AA50" s="69"/>
      <c r="AB50" s="10"/>
      <c r="AC50" s="10"/>
      <c r="AD50" s="10"/>
      <c r="AE50" s="10"/>
      <c r="AF50" s="69">
        <f t="shared" si="34"/>
        <v>0</v>
      </c>
      <c r="AG50" s="22">
        <f t="shared" si="35"/>
        <v>187</v>
      </c>
      <c r="AH50" s="10">
        <v>59</v>
      </c>
    </row>
    <row r="51" spans="1:34" ht="15.75" x14ac:dyDescent="0.25">
      <c r="A51" s="22" t="s">
        <v>78</v>
      </c>
      <c r="B51" s="22" t="s">
        <v>13</v>
      </c>
      <c r="C51" s="22">
        <f>SUM(C46:C50)</f>
        <v>100</v>
      </c>
      <c r="D51" s="22">
        <f>SUM(D46:D50)</f>
        <v>100</v>
      </c>
      <c r="E51" s="22">
        <f>SUM(E46:E50)</f>
        <v>84</v>
      </c>
      <c r="F51" s="22"/>
      <c r="G51" s="69">
        <f t="shared" si="31"/>
        <v>284</v>
      </c>
      <c r="H51" s="22"/>
      <c r="I51" s="22"/>
      <c r="J51" s="22"/>
      <c r="K51" s="22"/>
      <c r="L51" s="73"/>
      <c r="M51" s="22">
        <f>SUM(M46:M50)</f>
        <v>167</v>
      </c>
      <c r="N51" s="22">
        <f>SUM(N46:N50)</f>
        <v>143</v>
      </c>
      <c r="O51" s="22">
        <f>SUM(O46:O50)</f>
        <v>116</v>
      </c>
      <c r="P51" s="22">
        <f t="shared" ref="P51:Q51" si="36">SUM(P46:P50)</f>
        <v>0</v>
      </c>
      <c r="Q51" s="22">
        <f t="shared" si="36"/>
        <v>426</v>
      </c>
      <c r="R51" s="22"/>
      <c r="S51" s="22">
        <f>SUM(S46:S50)</f>
        <v>43</v>
      </c>
      <c r="T51" s="22">
        <f>SUM(T46:T50)</f>
        <v>14</v>
      </c>
      <c r="U51" s="22">
        <f t="shared" ref="U51:V51" si="37">SUM(U46:U50)</f>
        <v>0</v>
      </c>
      <c r="V51" s="22">
        <f t="shared" si="37"/>
        <v>57</v>
      </c>
      <c r="W51" s="22"/>
      <c r="X51" s="22"/>
      <c r="Y51" s="22"/>
      <c r="Z51" s="22"/>
      <c r="AA51" s="73"/>
      <c r="AB51" s="22">
        <f>SUM(AB46:AB50)</f>
        <v>27</v>
      </c>
      <c r="AC51" s="22">
        <f>SUM(AC46:AC50)</f>
        <v>28</v>
      </c>
      <c r="AD51" s="22">
        <f>SUM(AD46:AD50)</f>
        <v>34</v>
      </c>
      <c r="AE51" s="22">
        <f>SUM(AE46:AE50)</f>
        <v>0</v>
      </c>
      <c r="AF51" s="22">
        <f>SUM(AF46:AF50)</f>
        <v>89</v>
      </c>
      <c r="AG51" s="22">
        <f t="shared" si="35"/>
        <v>856</v>
      </c>
      <c r="AH51" s="22">
        <f>SUM(AH46:AH50)</f>
        <v>248</v>
      </c>
    </row>
    <row r="52" spans="1:34" ht="18.75" x14ac:dyDescent="0.25">
      <c r="A52" s="161" t="s">
        <v>79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</row>
    <row r="53" spans="1:34" ht="15.75" x14ac:dyDescent="0.25">
      <c r="A53" s="10" t="s">
        <v>80</v>
      </c>
      <c r="B53" s="10" t="s">
        <v>81</v>
      </c>
      <c r="C53" s="10">
        <v>18</v>
      </c>
      <c r="D53" s="10">
        <v>16</v>
      </c>
      <c r="E53" s="10">
        <v>14</v>
      </c>
      <c r="F53" s="10">
        <v>0</v>
      </c>
      <c r="G53" s="69">
        <f>SUM(C53:F53)</f>
        <v>48</v>
      </c>
      <c r="H53" s="10"/>
      <c r="I53" s="10"/>
      <c r="J53" s="10"/>
      <c r="K53" s="10"/>
      <c r="L53" s="69"/>
      <c r="M53" s="10"/>
      <c r="N53" s="10"/>
      <c r="O53" s="10"/>
      <c r="P53" s="10"/>
      <c r="Q53" s="69"/>
      <c r="R53" s="10"/>
      <c r="S53" s="10"/>
      <c r="T53" s="10"/>
      <c r="U53" s="10"/>
      <c r="V53" s="69"/>
      <c r="W53" s="10"/>
      <c r="X53" s="10"/>
      <c r="Y53" s="10"/>
      <c r="Z53" s="10"/>
      <c r="AA53" s="69"/>
      <c r="AB53" s="10"/>
      <c r="AC53" s="10"/>
      <c r="AD53" s="10"/>
      <c r="AE53" s="10">
        <v>0</v>
      </c>
      <c r="AF53" s="69"/>
      <c r="AG53" s="22">
        <f>G53</f>
        <v>48</v>
      </c>
      <c r="AH53" s="10">
        <v>14</v>
      </c>
    </row>
    <row r="54" spans="1:34" ht="31.5" x14ac:dyDescent="0.25">
      <c r="A54" s="10" t="s">
        <v>80</v>
      </c>
      <c r="B54" s="10" t="s">
        <v>82</v>
      </c>
      <c r="C54" s="10">
        <v>9</v>
      </c>
      <c r="D54" s="10">
        <v>8</v>
      </c>
      <c r="E54" s="10">
        <v>7</v>
      </c>
      <c r="F54" s="10"/>
      <c r="G54" s="69">
        <f t="shared" ref="G54:G57" si="38">SUM(C54:F54)</f>
        <v>24</v>
      </c>
      <c r="H54" s="10"/>
      <c r="I54" s="10"/>
      <c r="J54" s="10"/>
      <c r="K54" s="10"/>
      <c r="L54" s="69"/>
      <c r="M54" s="10"/>
      <c r="N54" s="10"/>
      <c r="O54" s="10"/>
      <c r="P54" s="10"/>
      <c r="Q54" s="69"/>
      <c r="R54" s="10"/>
      <c r="S54" s="10"/>
      <c r="T54" s="10"/>
      <c r="U54" s="10"/>
      <c r="V54" s="69"/>
      <c r="W54" s="10"/>
      <c r="X54" s="10"/>
      <c r="Y54" s="10"/>
      <c r="Z54" s="10"/>
      <c r="AA54" s="69"/>
      <c r="AB54" s="10"/>
      <c r="AC54" s="10"/>
      <c r="AD54" s="10"/>
      <c r="AE54" s="10"/>
      <c r="AF54" s="69"/>
      <c r="AG54" s="22">
        <f t="shared" ref="AG54:AG57" si="39">G54</f>
        <v>24</v>
      </c>
      <c r="AH54" s="10">
        <v>7</v>
      </c>
    </row>
    <row r="55" spans="1:34" ht="47.25" x14ac:dyDescent="0.25">
      <c r="A55" s="10" t="s">
        <v>80</v>
      </c>
      <c r="B55" s="10" t="s">
        <v>83</v>
      </c>
      <c r="C55" s="10">
        <v>9</v>
      </c>
      <c r="D55" s="10">
        <v>7</v>
      </c>
      <c r="E55" s="10">
        <v>3</v>
      </c>
      <c r="F55" s="10"/>
      <c r="G55" s="69">
        <f t="shared" si="38"/>
        <v>19</v>
      </c>
      <c r="H55" s="10"/>
      <c r="I55" s="10"/>
      <c r="J55" s="10"/>
      <c r="K55" s="10"/>
      <c r="L55" s="69"/>
      <c r="M55" s="10"/>
      <c r="N55" s="10"/>
      <c r="O55" s="10"/>
      <c r="P55" s="10"/>
      <c r="Q55" s="69"/>
      <c r="R55" s="10"/>
      <c r="S55" s="10"/>
      <c r="T55" s="10"/>
      <c r="U55" s="10"/>
      <c r="V55" s="69"/>
      <c r="W55" s="10"/>
      <c r="X55" s="10"/>
      <c r="Y55" s="10"/>
      <c r="Z55" s="10"/>
      <c r="AA55" s="69"/>
      <c r="AB55" s="10"/>
      <c r="AC55" s="10"/>
      <c r="AD55" s="10"/>
      <c r="AE55" s="10"/>
      <c r="AF55" s="69"/>
      <c r="AG55" s="22">
        <f t="shared" si="39"/>
        <v>19</v>
      </c>
      <c r="AH55" s="10">
        <v>4</v>
      </c>
    </row>
    <row r="56" spans="1:34" ht="31.5" x14ac:dyDescent="0.25">
      <c r="A56" s="10" t="s">
        <v>80</v>
      </c>
      <c r="B56" s="10" t="s">
        <v>84</v>
      </c>
      <c r="C56" s="10">
        <v>9</v>
      </c>
      <c r="D56" s="10">
        <v>6</v>
      </c>
      <c r="E56" s="10">
        <v>4</v>
      </c>
      <c r="F56" s="10"/>
      <c r="G56" s="69">
        <f t="shared" si="38"/>
        <v>19</v>
      </c>
      <c r="H56" s="10"/>
      <c r="I56" s="10"/>
      <c r="J56" s="10"/>
      <c r="K56" s="10"/>
      <c r="L56" s="69"/>
      <c r="M56" s="10"/>
      <c r="N56" s="10"/>
      <c r="O56" s="10"/>
      <c r="P56" s="10"/>
      <c r="Q56" s="69"/>
      <c r="R56" s="10"/>
      <c r="S56" s="10"/>
      <c r="T56" s="10"/>
      <c r="U56" s="10"/>
      <c r="V56" s="69"/>
      <c r="W56" s="10"/>
      <c r="X56" s="10"/>
      <c r="Y56" s="10"/>
      <c r="Z56" s="10"/>
      <c r="AA56" s="69"/>
      <c r="AB56" s="10"/>
      <c r="AC56" s="10"/>
      <c r="AD56" s="10"/>
      <c r="AE56" s="10"/>
      <c r="AF56" s="69"/>
      <c r="AG56" s="22">
        <f t="shared" si="39"/>
        <v>19</v>
      </c>
      <c r="AH56" s="10">
        <v>3</v>
      </c>
    </row>
    <row r="57" spans="1:34" ht="15.75" x14ac:dyDescent="0.25">
      <c r="A57" s="22" t="s">
        <v>80</v>
      </c>
      <c r="B57" s="22" t="s">
        <v>16</v>
      </c>
      <c r="C57" s="22">
        <f>SUM(C53:C56)</f>
        <v>45</v>
      </c>
      <c r="D57" s="22">
        <f>SUM(D53:D56)</f>
        <v>37</v>
      </c>
      <c r="E57" s="22">
        <f>SUM(E53:E56)</f>
        <v>28</v>
      </c>
      <c r="F57" s="22"/>
      <c r="G57" s="69">
        <f t="shared" si="38"/>
        <v>110</v>
      </c>
      <c r="H57" s="22"/>
      <c r="I57" s="22"/>
      <c r="J57" s="22"/>
      <c r="K57" s="22"/>
      <c r="L57" s="73"/>
      <c r="M57" s="22"/>
      <c r="N57" s="22"/>
      <c r="O57" s="22"/>
      <c r="P57" s="22"/>
      <c r="Q57" s="73"/>
      <c r="R57" s="22"/>
      <c r="S57" s="22"/>
      <c r="T57" s="22"/>
      <c r="U57" s="22"/>
      <c r="V57" s="73"/>
      <c r="W57" s="22"/>
      <c r="X57" s="22"/>
      <c r="Y57" s="22"/>
      <c r="Z57" s="22"/>
      <c r="AA57" s="73"/>
      <c r="AB57" s="22"/>
      <c r="AC57" s="22"/>
      <c r="AD57" s="22"/>
      <c r="AE57" s="22"/>
      <c r="AF57" s="73"/>
      <c r="AG57" s="22">
        <f t="shared" si="39"/>
        <v>110</v>
      </c>
      <c r="AH57" s="22">
        <f>SUM(AH53:AH56)</f>
        <v>28</v>
      </c>
    </row>
    <row r="58" spans="1:34" ht="18.75" x14ac:dyDescent="0.25">
      <c r="A58" s="161" t="s">
        <v>86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</row>
    <row r="59" spans="1:34" ht="15.75" x14ac:dyDescent="0.25">
      <c r="A59" s="10" t="s">
        <v>87</v>
      </c>
      <c r="B59" s="10" t="s">
        <v>88</v>
      </c>
      <c r="C59" s="10">
        <v>15</v>
      </c>
      <c r="D59" s="10">
        <v>17</v>
      </c>
      <c r="E59" s="10">
        <v>17</v>
      </c>
      <c r="F59" s="10">
        <v>0</v>
      </c>
      <c r="G59" s="69">
        <f>SUM(C59:F59)</f>
        <v>49</v>
      </c>
      <c r="H59" s="10"/>
      <c r="I59" s="10"/>
      <c r="J59" s="10"/>
      <c r="K59" s="10"/>
      <c r="L59" s="69"/>
      <c r="M59" s="10"/>
      <c r="N59" s="10"/>
      <c r="O59" s="10"/>
      <c r="P59" s="10">
        <v>0</v>
      </c>
      <c r="Q59" s="69">
        <f>SUM(M59:P59)</f>
        <v>0</v>
      </c>
      <c r="R59" s="10"/>
      <c r="S59" s="10"/>
      <c r="T59" s="10">
        <v>1</v>
      </c>
      <c r="U59" s="10">
        <v>0</v>
      </c>
      <c r="V59" s="69">
        <f>SUM(R59:U59)</f>
        <v>1</v>
      </c>
      <c r="W59" s="10"/>
      <c r="X59" s="10"/>
      <c r="Y59" s="10"/>
      <c r="Z59" s="10"/>
      <c r="AA59" s="69"/>
      <c r="AB59" s="10"/>
      <c r="AC59" s="10">
        <v>4</v>
      </c>
      <c r="AD59" s="10">
        <v>8</v>
      </c>
      <c r="AE59" s="10">
        <v>0</v>
      </c>
      <c r="AF59" s="69">
        <f>SUM(AB59:AE59)</f>
        <v>12</v>
      </c>
      <c r="AG59" s="22">
        <f>AF59+AA59+V59+Q59+L59+G59</f>
        <v>62</v>
      </c>
      <c r="AH59" s="10">
        <v>17</v>
      </c>
    </row>
    <row r="60" spans="1:34" ht="31.5" x14ac:dyDescent="0.25">
      <c r="A60" s="10" t="s">
        <v>87</v>
      </c>
      <c r="B60" s="10" t="s">
        <v>89</v>
      </c>
      <c r="C60" s="10">
        <v>11</v>
      </c>
      <c r="D60" s="10">
        <v>25</v>
      </c>
      <c r="E60" s="10">
        <v>16</v>
      </c>
      <c r="F60" s="10"/>
      <c r="G60" s="69">
        <f t="shared" ref="G60:G63" si="40">SUM(C60:F60)</f>
        <v>52</v>
      </c>
      <c r="H60" s="10"/>
      <c r="I60" s="10"/>
      <c r="J60" s="10"/>
      <c r="K60" s="10"/>
      <c r="L60" s="69"/>
      <c r="M60" s="10"/>
      <c r="N60" s="10"/>
      <c r="O60" s="10"/>
      <c r="P60" s="10"/>
      <c r="Q60" s="69">
        <f t="shared" ref="Q60:Q62" si="41">SUM(M60:P60)</f>
        <v>0</v>
      </c>
      <c r="R60" s="10"/>
      <c r="S60" s="10"/>
      <c r="T60" s="10"/>
      <c r="U60" s="10"/>
      <c r="V60" s="69">
        <f t="shared" ref="V60:V62" si="42">SUM(R60:U60)</f>
        <v>0</v>
      </c>
      <c r="W60" s="10"/>
      <c r="X60" s="10"/>
      <c r="Y60" s="10"/>
      <c r="Z60" s="10"/>
      <c r="AA60" s="69"/>
      <c r="AB60" s="10"/>
      <c r="AC60" s="10"/>
      <c r="AD60" s="10"/>
      <c r="AE60" s="10"/>
      <c r="AF60" s="69">
        <f t="shared" ref="AF60:AF62" si="43">SUM(AB60:AE60)</f>
        <v>0</v>
      </c>
      <c r="AG60" s="22">
        <f t="shared" ref="AG60:AG63" si="44">AF60+AA60+V60+Q60+L60+G60</f>
        <v>52</v>
      </c>
      <c r="AH60" s="10">
        <v>16</v>
      </c>
    </row>
    <row r="61" spans="1:34" ht="15.75" x14ac:dyDescent="0.25">
      <c r="A61" s="10" t="s">
        <v>87</v>
      </c>
      <c r="B61" s="10" t="s">
        <v>90</v>
      </c>
      <c r="C61" s="10"/>
      <c r="D61" s="10"/>
      <c r="E61" s="10"/>
      <c r="F61" s="10"/>
      <c r="G61" s="69">
        <f t="shared" si="40"/>
        <v>0</v>
      </c>
      <c r="H61" s="10"/>
      <c r="I61" s="10"/>
      <c r="J61" s="10"/>
      <c r="K61" s="10"/>
      <c r="L61" s="69"/>
      <c r="M61" s="10">
        <v>15</v>
      </c>
      <c r="N61" s="10">
        <v>9</v>
      </c>
      <c r="O61" s="10"/>
      <c r="P61" s="10"/>
      <c r="Q61" s="69">
        <f t="shared" si="41"/>
        <v>24</v>
      </c>
      <c r="R61" s="10">
        <v>3</v>
      </c>
      <c r="S61" s="10"/>
      <c r="T61" s="10"/>
      <c r="U61" s="10"/>
      <c r="V61" s="69">
        <f t="shared" si="42"/>
        <v>3</v>
      </c>
      <c r="W61" s="10"/>
      <c r="X61" s="10"/>
      <c r="Y61" s="10"/>
      <c r="Z61" s="10"/>
      <c r="AA61" s="69"/>
      <c r="AB61" s="10"/>
      <c r="AC61" s="10">
        <v>8</v>
      </c>
      <c r="AD61" s="10">
        <v>12</v>
      </c>
      <c r="AE61" s="10"/>
      <c r="AF61" s="69">
        <f t="shared" si="43"/>
        <v>20</v>
      </c>
      <c r="AG61" s="22">
        <f t="shared" si="44"/>
        <v>47</v>
      </c>
      <c r="AH61" s="10"/>
    </row>
    <row r="62" spans="1:34" ht="15.75" x14ac:dyDescent="0.25">
      <c r="A62" s="10" t="s">
        <v>87</v>
      </c>
      <c r="B62" s="10" t="s">
        <v>91</v>
      </c>
      <c r="C62" s="10">
        <v>23</v>
      </c>
      <c r="D62" s="10">
        <v>26</v>
      </c>
      <c r="E62" s="10">
        <v>24</v>
      </c>
      <c r="F62" s="10"/>
      <c r="G62" s="69">
        <f t="shared" si="40"/>
        <v>73</v>
      </c>
      <c r="H62" s="10"/>
      <c r="I62" s="10"/>
      <c r="J62" s="10"/>
      <c r="K62" s="10"/>
      <c r="L62" s="69"/>
      <c r="M62" s="10">
        <v>4</v>
      </c>
      <c r="N62" s="10"/>
      <c r="O62" s="10"/>
      <c r="P62" s="10"/>
      <c r="Q62" s="69">
        <f t="shared" si="41"/>
        <v>4</v>
      </c>
      <c r="R62" s="10"/>
      <c r="S62" s="10">
        <v>27</v>
      </c>
      <c r="T62" s="10">
        <v>14</v>
      </c>
      <c r="U62" s="10"/>
      <c r="V62" s="69">
        <f t="shared" si="42"/>
        <v>41</v>
      </c>
      <c r="W62" s="10"/>
      <c r="X62" s="10"/>
      <c r="Y62" s="10"/>
      <c r="Z62" s="10"/>
      <c r="AA62" s="69"/>
      <c r="AB62" s="10"/>
      <c r="AC62" s="10"/>
      <c r="AD62" s="10"/>
      <c r="AE62" s="10"/>
      <c r="AF62" s="69">
        <f t="shared" si="43"/>
        <v>0</v>
      </c>
      <c r="AG62" s="22">
        <f t="shared" si="44"/>
        <v>118</v>
      </c>
      <c r="AH62" s="10">
        <v>38</v>
      </c>
    </row>
    <row r="63" spans="1:34" ht="15.75" x14ac:dyDescent="0.25">
      <c r="A63" s="22" t="s">
        <v>87</v>
      </c>
      <c r="B63" s="22" t="s">
        <v>56</v>
      </c>
      <c r="C63" s="22">
        <f>SUM(C59:C62)</f>
        <v>49</v>
      </c>
      <c r="D63" s="22">
        <f>SUM(D59:D62)</f>
        <v>68</v>
      </c>
      <c r="E63" s="22">
        <f>SUM(E59:E62)</f>
        <v>57</v>
      </c>
      <c r="F63" s="22"/>
      <c r="G63" s="69">
        <f t="shared" si="40"/>
        <v>174</v>
      </c>
      <c r="H63" s="22"/>
      <c r="I63" s="22"/>
      <c r="J63" s="22"/>
      <c r="K63" s="22"/>
      <c r="L63" s="73"/>
      <c r="M63" s="22">
        <f>SUM(M59:M62)</f>
        <v>19</v>
      </c>
      <c r="N63" s="22">
        <f>SUM(N59:N62)</f>
        <v>9</v>
      </c>
      <c r="O63" s="22">
        <f t="shared" ref="O63:Q63" si="45">SUM(O59:O62)</f>
        <v>0</v>
      </c>
      <c r="P63" s="22">
        <f t="shared" si="45"/>
        <v>0</v>
      </c>
      <c r="Q63" s="22">
        <f t="shared" si="45"/>
        <v>28</v>
      </c>
      <c r="R63" s="22">
        <f>SUM(R59:R62)</f>
        <v>3</v>
      </c>
      <c r="S63" s="22">
        <f>SUM(S59:S62)</f>
        <v>27</v>
      </c>
      <c r="T63" s="22">
        <f>SUM(T59:T62)</f>
        <v>15</v>
      </c>
      <c r="U63" s="22">
        <f t="shared" ref="U63:V63" si="46">SUM(U59:U62)</f>
        <v>0</v>
      </c>
      <c r="V63" s="22">
        <f t="shared" si="46"/>
        <v>45</v>
      </c>
      <c r="W63" s="22"/>
      <c r="X63" s="22"/>
      <c r="Y63" s="22"/>
      <c r="Z63" s="22"/>
      <c r="AA63" s="73"/>
      <c r="AB63" s="22"/>
      <c r="AC63" s="22">
        <f>SUM(AC59:AC62)</f>
        <v>12</v>
      </c>
      <c r="AD63" s="22">
        <f>SUM(AD59:AD62)</f>
        <v>20</v>
      </c>
      <c r="AE63" s="22">
        <f t="shared" ref="AE63:AF63" si="47">SUM(AE59:AE62)</f>
        <v>0</v>
      </c>
      <c r="AF63" s="22">
        <f t="shared" si="47"/>
        <v>32</v>
      </c>
      <c r="AG63" s="22">
        <f t="shared" si="44"/>
        <v>279</v>
      </c>
      <c r="AH63" s="22">
        <f>SUM(AH59:AH62)</f>
        <v>71</v>
      </c>
    </row>
    <row r="64" spans="1:34" ht="18.75" x14ac:dyDescent="0.25">
      <c r="A64" s="161" t="s">
        <v>93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</row>
    <row r="65" spans="1:35" ht="47.25" x14ac:dyDescent="0.25">
      <c r="A65" s="10" t="s">
        <v>94</v>
      </c>
      <c r="B65" s="10" t="s">
        <v>95</v>
      </c>
      <c r="C65" s="10">
        <v>20</v>
      </c>
      <c r="D65" s="10">
        <v>20</v>
      </c>
      <c r="E65" s="10">
        <v>19</v>
      </c>
      <c r="F65" s="10">
        <v>0</v>
      </c>
      <c r="G65" s="69">
        <f>SUM(C65:F65)</f>
        <v>59</v>
      </c>
      <c r="H65" s="10"/>
      <c r="I65" s="10"/>
      <c r="J65" s="10"/>
      <c r="K65" s="10"/>
      <c r="L65" s="69"/>
      <c r="M65" s="10">
        <v>1</v>
      </c>
      <c r="N65" s="10">
        <v>0</v>
      </c>
      <c r="O65" s="10">
        <v>2</v>
      </c>
      <c r="P65" s="10">
        <v>0</v>
      </c>
      <c r="Q65" s="69">
        <f>SUM(M65:P65)</f>
        <v>3</v>
      </c>
      <c r="R65" s="10">
        <v>0</v>
      </c>
      <c r="S65" s="10">
        <v>1</v>
      </c>
      <c r="T65" s="10">
        <v>0</v>
      </c>
      <c r="U65" s="10">
        <v>0</v>
      </c>
      <c r="V65" s="69">
        <f>SUM(R65:U65)</f>
        <v>1</v>
      </c>
      <c r="W65" s="10"/>
      <c r="X65" s="10"/>
      <c r="Y65" s="10"/>
      <c r="Z65" s="10"/>
      <c r="AA65" s="69"/>
      <c r="AB65" s="10">
        <v>17</v>
      </c>
      <c r="AC65" s="10">
        <v>6</v>
      </c>
      <c r="AD65" s="10">
        <v>7</v>
      </c>
      <c r="AE65" s="10">
        <v>0</v>
      </c>
      <c r="AF65" s="69">
        <f>SUM(AB65:AE65)</f>
        <v>30</v>
      </c>
      <c r="AG65" s="22">
        <f>AF65+AA65+V65+Q65+L65+G65</f>
        <v>93</v>
      </c>
      <c r="AH65" s="10">
        <v>28</v>
      </c>
    </row>
    <row r="66" spans="1:35" ht="31.5" x14ac:dyDescent="0.25">
      <c r="A66" s="10" t="s">
        <v>94</v>
      </c>
      <c r="B66" s="10" t="s">
        <v>96</v>
      </c>
      <c r="C66" s="10">
        <v>0</v>
      </c>
      <c r="D66" s="10">
        <v>19</v>
      </c>
      <c r="E66" s="10">
        <v>20</v>
      </c>
      <c r="F66" s="10"/>
      <c r="G66" s="69">
        <f t="shared" ref="G66:G75" si="48">SUM(C66:F66)</f>
        <v>39</v>
      </c>
      <c r="H66" s="10"/>
      <c r="I66" s="10"/>
      <c r="J66" s="10"/>
      <c r="K66" s="10"/>
      <c r="L66" s="69"/>
      <c r="M66" s="10">
        <v>2</v>
      </c>
      <c r="N66" s="10">
        <v>1</v>
      </c>
      <c r="O66" s="10">
        <v>0</v>
      </c>
      <c r="P66" s="10"/>
      <c r="Q66" s="69">
        <f t="shared" ref="Q66:Q74" si="49">SUM(M66:P66)</f>
        <v>3</v>
      </c>
      <c r="R66" s="10">
        <v>0</v>
      </c>
      <c r="S66" s="10">
        <v>2</v>
      </c>
      <c r="T66" s="10">
        <v>0</v>
      </c>
      <c r="U66" s="10"/>
      <c r="V66" s="69">
        <f t="shared" ref="V66:V74" si="50">SUM(R66:U66)</f>
        <v>2</v>
      </c>
      <c r="W66" s="10"/>
      <c r="X66" s="10"/>
      <c r="Y66" s="10"/>
      <c r="Z66" s="10"/>
      <c r="AA66" s="69"/>
      <c r="AB66" s="10">
        <v>0</v>
      </c>
      <c r="AC66" s="10">
        <v>0</v>
      </c>
      <c r="AD66" s="10">
        <v>0</v>
      </c>
      <c r="AE66" s="10"/>
      <c r="AF66" s="69">
        <f t="shared" ref="AF66:AF74" si="51">SUM(AB66:AE66)</f>
        <v>0</v>
      </c>
      <c r="AG66" s="22">
        <f t="shared" ref="AG66:AG75" si="52">AF66+AA66+V66+Q66+L66+G66</f>
        <v>44</v>
      </c>
      <c r="AH66" s="10">
        <v>20</v>
      </c>
    </row>
    <row r="67" spans="1:35" ht="15.75" x14ac:dyDescent="0.25">
      <c r="A67" s="10" t="s">
        <v>94</v>
      </c>
      <c r="B67" s="10" t="s">
        <v>97</v>
      </c>
      <c r="C67" s="10">
        <v>20</v>
      </c>
      <c r="D67" s="10">
        <v>20</v>
      </c>
      <c r="E67" s="10">
        <v>17</v>
      </c>
      <c r="F67" s="10"/>
      <c r="G67" s="69">
        <f t="shared" si="48"/>
        <v>57</v>
      </c>
      <c r="H67" s="10"/>
      <c r="I67" s="10"/>
      <c r="J67" s="10"/>
      <c r="K67" s="10"/>
      <c r="L67" s="69"/>
      <c r="M67" s="10">
        <v>0</v>
      </c>
      <c r="N67" s="10">
        <v>0</v>
      </c>
      <c r="O67" s="10">
        <v>6</v>
      </c>
      <c r="P67" s="10"/>
      <c r="Q67" s="69">
        <f t="shared" si="49"/>
        <v>6</v>
      </c>
      <c r="R67" s="10">
        <v>0</v>
      </c>
      <c r="S67" s="10">
        <v>6</v>
      </c>
      <c r="T67" s="10">
        <v>0</v>
      </c>
      <c r="U67" s="10"/>
      <c r="V67" s="69">
        <f t="shared" si="50"/>
        <v>6</v>
      </c>
      <c r="W67" s="10"/>
      <c r="X67" s="10"/>
      <c r="Y67" s="10"/>
      <c r="Z67" s="10"/>
      <c r="AA67" s="69"/>
      <c r="AB67" s="10">
        <v>0</v>
      </c>
      <c r="AC67" s="10">
        <v>0</v>
      </c>
      <c r="AD67" s="10">
        <v>0</v>
      </c>
      <c r="AE67" s="10"/>
      <c r="AF67" s="69">
        <f t="shared" si="51"/>
        <v>0</v>
      </c>
      <c r="AG67" s="22">
        <f t="shared" si="52"/>
        <v>69</v>
      </c>
      <c r="AH67" s="10">
        <v>23</v>
      </c>
    </row>
    <row r="68" spans="1:35" ht="15.75" x14ac:dyDescent="0.25">
      <c r="A68" s="10" t="s">
        <v>94</v>
      </c>
      <c r="B68" s="10" t="s">
        <v>98</v>
      </c>
      <c r="C68" s="10">
        <v>20</v>
      </c>
      <c r="D68" s="10">
        <v>0</v>
      </c>
      <c r="E68" s="10">
        <v>0</v>
      </c>
      <c r="F68" s="10"/>
      <c r="G68" s="69">
        <f t="shared" si="48"/>
        <v>20</v>
      </c>
      <c r="H68" s="10"/>
      <c r="I68" s="10"/>
      <c r="J68" s="10"/>
      <c r="K68" s="10"/>
      <c r="L68" s="69"/>
      <c r="M68" s="10">
        <v>1</v>
      </c>
      <c r="N68" s="10">
        <v>7</v>
      </c>
      <c r="O68" s="10">
        <v>24</v>
      </c>
      <c r="P68" s="10"/>
      <c r="Q68" s="69">
        <f t="shared" si="49"/>
        <v>32</v>
      </c>
      <c r="R68" s="10">
        <v>0</v>
      </c>
      <c r="S68" s="10">
        <v>4</v>
      </c>
      <c r="T68" s="10">
        <v>0</v>
      </c>
      <c r="U68" s="10"/>
      <c r="V68" s="69">
        <f t="shared" si="50"/>
        <v>4</v>
      </c>
      <c r="W68" s="10"/>
      <c r="X68" s="10"/>
      <c r="Y68" s="10"/>
      <c r="Z68" s="10"/>
      <c r="AA68" s="69"/>
      <c r="AB68" s="10">
        <v>5</v>
      </c>
      <c r="AC68" s="10">
        <v>12</v>
      </c>
      <c r="AD68" s="10">
        <v>14</v>
      </c>
      <c r="AE68" s="10"/>
      <c r="AF68" s="69">
        <f t="shared" si="51"/>
        <v>31</v>
      </c>
      <c r="AG68" s="22">
        <f t="shared" si="52"/>
        <v>87</v>
      </c>
      <c r="AH68" s="10">
        <v>38</v>
      </c>
    </row>
    <row r="69" spans="1:35" ht="15.75" x14ac:dyDescent="0.25">
      <c r="A69" s="10" t="s">
        <v>94</v>
      </c>
      <c r="B69" s="10" t="s">
        <v>99</v>
      </c>
      <c r="C69" s="10">
        <v>0</v>
      </c>
      <c r="D69" s="10">
        <v>0</v>
      </c>
      <c r="E69" s="10">
        <v>0</v>
      </c>
      <c r="F69" s="10"/>
      <c r="G69" s="69">
        <f t="shared" si="48"/>
        <v>0</v>
      </c>
      <c r="H69" s="10"/>
      <c r="I69" s="10"/>
      <c r="J69" s="10"/>
      <c r="K69" s="10"/>
      <c r="L69" s="69"/>
      <c r="M69" s="10">
        <v>50</v>
      </c>
      <c r="N69" s="10">
        <v>43</v>
      </c>
      <c r="O69" s="10">
        <v>68</v>
      </c>
      <c r="P69" s="10"/>
      <c r="Q69" s="69">
        <f t="shared" si="49"/>
        <v>161</v>
      </c>
      <c r="R69" s="10">
        <v>0</v>
      </c>
      <c r="S69" s="10">
        <v>44</v>
      </c>
      <c r="T69" s="10">
        <v>0</v>
      </c>
      <c r="U69" s="10"/>
      <c r="V69" s="69">
        <f t="shared" si="50"/>
        <v>44</v>
      </c>
      <c r="W69" s="10"/>
      <c r="X69" s="10"/>
      <c r="Y69" s="10"/>
      <c r="Z69" s="10"/>
      <c r="AA69" s="69"/>
      <c r="AB69" s="10">
        <v>0</v>
      </c>
      <c r="AC69" s="10">
        <v>0</v>
      </c>
      <c r="AD69" s="10">
        <v>0</v>
      </c>
      <c r="AE69" s="10"/>
      <c r="AF69" s="69">
        <f t="shared" si="51"/>
        <v>0</v>
      </c>
      <c r="AG69" s="22">
        <f t="shared" si="52"/>
        <v>205</v>
      </c>
      <c r="AH69" s="10">
        <v>68</v>
      </c>
    </row>
    <row r="70" spans="1:35" ht="31.5" x14ac:dyDescent="0.25">
      <c r="A70" s="10" t="s">
        <v>94</v>
      </c>
      <c r="B70" s="10" t="s">
        <v>100</v>
      </c>
      <c r="C70" s="10">
        <v>20</v>
      </c>
      <c r="D70" s="10">
        <v>18</v>
      </c>
      <c r="E70" s="10">
        <v>24</v>
      </c>
      <c r="F70" s="10"/>
      <c r="G70" s="69">
        <f t="shared" si="48"/>
        <v>62</v>
      </c>
      <c r="H70" s="10"/>
      <c r="I70" s="10"/>
      <c r="J70" s="10"/>
      <c r="K70" s="10"/>
      <c r="L70" s="69"/>
      <c r="M70" s="10">
        <v>0</v>
      </c>
      <c r="N70" s="10">
        <v>2</v>
      </c>
      <c r="O70" s="10">
        <v>0</v>
      </c>
      <c r="P70" s="10"/>
      <c r="Q70" s="69">
        <f t="shared" si="49"/>
        <v>2</v>
      </c>
      <c r="R70" s="10">
        <v>0</v>
      </c>
      <c r="S70" s="10">
        <v>0</v>
      </c>
      <c r="T70" s="10">
        <v>0</v>
      </c>
      <c r="U70" s="10"/>
      <c r="V70" s="69">
        <f t="shared" si="50"/>
        <v>0</v>
      </c>
      <c r="W70" s="10"/>
      <c r="X70" s="10"/>
      <c r="Y70" s="10"/>
      <c r="Z70" s="10"/>
      <c r="AA70" s="69"/>
      <c r="AB70" s="10">
        <v>0</v>
      </c>
      <c r="AC70" s="10">
        <v>0</v>
      </c>
      <c r="AD70" s="10">
        <v>0</v>
      </c>
      <c r="AE70" s="10"/>
      <c r="AF70" s="69">
        <f t="shared" si="51"/>
        <v>0</v>
      </c>
      <c r="AG70" s="22">
        <f t="shared" si="52"/>
        <v>64</v>
      </c>
      <c r="AH70" s="10">
        <v>24</v>
      </c>
    </row>
    <row r="71" spans="1:35" ht="21.75" customHeight="1" x14ac:dyDescent="0.25">
      <c r="A71" s="10" t="s">
        <v>94</v>
      </c>
      <c r="B71" s="10" t="s">
        <v>101</v>
      </c>
      <c r="C71" s="10">
        <v>20</v>
      </c>
      <c r="D71" s="10">
        <v>16</v>
      </c>
      <c r="E71" s="10">
        <v>0</v>
      </c>
      <c r="F71" s="10"/>
      <c r="G71" s="69">
        <f t="shared" si="48"/>
        <v>36</v>
      </c>
      <c r="H71" s="10"/>
      <c r="I71" s="10"/>
      <c r="J71" s="10"/>
      <c r="K71" s="10"/>
      <c r="L71" s="69"/>
      <c r="M71" s="10">
        <v>0</v>
      </c>
      <c r="N71" s="10">
        <v>0</v>
      </c>
      <c r="O71" s="10">
        <v>0</v>
      </c>
      <c r="P71" s="10"/>
      <c r="Q71" s="69">
        <f t="shared" si="49"/>
        <v>0</v>
      </c>
      <c r="R71" s="10">
        <v>0</v>
      </c>
      <c r="S71" s="10">
        <v>1</v>
      </c>
      <c r="T71" s="10">
        <v>0</v>
      </c>
      <c r="U71" s="10"/>
      <c r="V71" s="69">
        <f t="shared" si="50"/>
        <v>1</v>
      </c>
      <c r="W71" s="10"/>
      <c r="X71" s="10"/>
      <c r="Y71" s="10"/>
      <c r="Z71" s="10"/>
      <c r="AA71" s="69"/>
      <c r="AB71" s="10">
        <v>0</v>
      </c>
      <c r="AC71" s="10">
        <v>0</v>
      </c>
      <c r="AD71" s="10">
        <v>0</v>
      </c>
      <c r="AE71" s="10"/>
      <c r="AF71" s="69">
        <f t="shared" si="51"/>
        <v>0</v>
      </c>
      <c r="AG71" s="22">
        <f t="shared" si="52"/>
        <v>37</v>
      </c>
      <c r="AH71" s="10">
        <v>0</v>
      </c>
    </row>
    <row r="72" spans="1:35" ht="31.5" x14ac:dyDescent="0.25">
      <c r="A72" s="10" t="s">
        <v>94</v>
      </c>
      <c r="B72" s="10" t="s">
        <v>102</v>
      </c>
      <c r="C72" s="10">
        <v>0</v>
      </c>
      <c r="D72" s="10">
        <v>0</v>
      </c>
      <c r="E72" s="10">
        <v>0</v>
      </c>
      <c r="F72" s="10"/>
      <c r="G72" s="69">
        <f t="shared" si="48"/>
        <v>0</v>
      </c>
      <c r="H72" s="10"/>
      <c r="I72" s="10"/>
      <c r="J72" s="10"/>
      <c r="K72" s="10"/>
      <c r="L72" s="69"/>
      <c r="M72" s="10">
        <v>10</v>
      </c>
      <c r="N72" s="10">
        <v>0</v>
      </c>
      <c r="O72" s="10">
        <v>0</v>
      </c>
      <c r="P72" s="10"/>
      <c r="Q72" s="69">
        <f t="shared" si="49"/>
        <v>10</v>
      </c>
      <c r="R72" s="10">
        <v>0</v>
      </c>
      <c r="S72" s="10">
        <v>0</v>
      </c>
      <c r="T72" s="10">
        <v>0</v>
      </c>
      <c r="U72" s="10"/>
      <c r="V72" s="69">
        <f t="shared" si="50"/>
        <v>0</v>
      </c>
      <c r="W72" s="10"/>
      <c r="X72" s="10"/>
      <c r="Y72" s="10"/>
      <c r="Z72" s="10"/>
      <c r="AA72" s="69"/>
      <c r="AB72" s="10">
        <v>0</v>
      </c>
      <c r="AC72" s="10">
        <v>0</v>
      </c>
      <c r="AD72" s="10">
        <v>0</v>
      </c>
      <c r="AE72" s="10"/>
      <c r="AF72" s="69">
        <f t="shared" si="51"/>
        <v>0</v>
      </c>
      <c r="AG72" s="22">
        <f t="shared" si="52"/>
        <v>10</v>
      </c>
      <c r="AH72" s="10">
        <v>0</v>
      </c>
    </row>
    <row r="73" spans="1:35" ht="15.75" x14ac:dyDescent="0.25">
      <c r="A73" s="10" t="s">
        <v>94</v>
      </c>
      <c r="B73" s="10" t="s">
        <v>88</v>
      </c>
      <c r="C73" s="10">
        <v>0</v>
      </c>
      <c r="D73" s="10">
        <v>0</v>
      </c>
      <c r="E73" s="10">
        <v>0</v>
      </c>
      <c r="F73" s="10"/>
      <c r="G73" s="69">
        <f t="shared" si="48"/>
        <v>0</v>
      </c>
      <c r="H73" s="10"/>
      <c r="I73" s="10"/>
      <c r="J73" s="10"/>
      <c r="K73" s="10"/>
      <c r="L73" s="69"/>
      <c r="M73" s="10">
        <v>9</v>
      </c>
      <c r="N73" s="10">
        <v>2</v>
      </c>
      <c r="O73" s="10">
        <v>9</v>
      </c>
      <c r="P73" s="10"/>
      <c r="Q73" s="69">
        <f t="shared" si="49"/>
        <v>20</v>
      </c>
      <c r="R73" s="10">
        <v>0</v>
      </c>
      <c r="S73" s="10">
        <v>9</v>
      </c>
      <c r="T73" s="10">
        <v>0</v>
      </c>
      <c r="U73" s="10"/>
      <c r="V73" s="69">
        <f t="shared" si="50"/>
        <v>9</v>
      </c>
      <c r="W73" s="10"/>
      <c r="X73" s="10"/>
      <c r="Y73" s="10"/>
      <c r="Z73" s="10"/>
      <c r="AA73" s="69"/>
      <c r="AB73" s="10">
        <v>4</v>
      </c>
      <c r="AC73" s="10">
        <v>0</v>
      </c>
      <c r="AD73" s="10">
        <v>0</v>
      </c>
      <c r="AE73" s="10"/>
      <c r="AF73" s="69">
        <f t="shared" si="51"/>
        <v>4</v>
      </c>
      <c r="AG73" s="22">
        <f t="shared" si="52"/>
        <v>33</v>
      </c>
      <c r="AH73" s="10">
        <v>9</v>
      </c>
    </row>
    <row r="74" spans="1:35" ht="15.75" x14ac:dyDescent="0.25">
      <c r="A74" s="10" t="s">
        <v>94</v>
      </c>
      <c r="B74" s="10" t="s">
        <v>103</v>
      </c>
      <c r="C74" s="10">
        <v>0</v>
      </c>
      <c r="D74" s="10">
        <v>0</v>
      </c>
      <c r="E74" s="10">
        <v>0</v>
      </c>
      <c r="F74" s="10"/>
      <c r="G74" s="69">
        <f t="shared" si="48"/>
        <v>0</v>
      </c>
      <c r="H74" s="10"/>
      <c r="I74" s="10"/>
      <c r="J74" s="10"/>
      <c r="K74" s="10"/>
      <c r="L74" s="69"/>
      <c r="M74" s="10">
        <v>17</v>
      </c>
      <c r="N74" s="10">
        <v>15</v>
      </c>
      <c r="O74" s="10">
        <v>11</v>
      </c>
      <c r="P74" s="10"/>
      <c r="Q74" s="69">
        <f t="shared" si="49"/>
        <v>43</v>
      </c>
      <c r="R74" s="10">
        <v>0</v>
      </c>
      <c r="S74" s="10">
        <v>4</v>
      </c>
      <c r="T74" s="10">
        <v>0</v>
      </c>
      <c r="U74" s="10"/>
      <c r="V74" s="69">
        <f t="shared" si="50"/>
        <v>4</v>
      </c>
      <c r="W74" s="10"/>
      <c r="X74" s="10"/>
      <c r="Y74" s="10"/>
      <c r="Z74" s="10"/>
      <c r="AA74" s="69"/>
      <c r="AB74" s="10">
        <v>0</v>
      </c>
      <c r="AC74" s="10">
        <v>0</v>
      </c>
      <c r="AD74" s="10">
        <v>0</v>
      </c>
      <c r="AE74" s="10"/>
      <c r="AF74" s="69">
        <f t="shared" si="51"/>
        <v>0</v>
      </c>
      <c r="AG74" s="22">
        <f t="shared" si="52"/>
        <v>47</v>
      </c>
      <c r="AH74" s="10">
        <v>11</v>
      </c>
    </row>
    <row r="75" spans="1:35" ht="15.75" x14ac:dyDescent="0.25">
      <c r="A75" s="22" t="s">
        <v>94</v>
      </c>
      <c r="B75" s="22" t="s">
        <v>32</v>
      </c>
      <c r="C75" s="22">
        <f>SUM(C65:C74)</f>
        <v>100</v>
      </c>
      <c r="D75" s="22">
        <f t="shared" ref="D75:E75" si="53">SUM(D65:D74)</f>
        <v>93</v>
      </c>
      <c r="E75" s="22">
        <f t="shared" si="53"/>
        <v>80</v>
      </c>
      <c r="F75" s="22"/>
      <c r="G75" s="69">
        <f t="shared" si="48"/>
        <v>273</v>
      </c>
      <c r="H75" s="22"/>
      <c r="I75" s="22"/>
      <c r="J75" s="22"/>
      <c r="K75" s="22"/>
      <c r="L75" s="73"/>
      <c r="M75" s="22">
        <f t="shared" ref="M75:Q75" si="54">SUM(M65:M74)</f>
        <v>90</v>
      </c>
      <c r="N75" s="22">
        <f t="shared" si="54"/>
        <v>70</v>
      </c>
      <c r="O75" s="22">
        <f t="shared" si="54"/>
        <v>120</v>
      </c>
      <c r="P75" s="22">
        <f t="shared" si="54"/>
        <v>0</v>
      </c>
      <c r="Q75" s="22">
        <f t="shared" si="54"/>
        <v>280</v>
      </c>
      <c r="R75" s="22">
        <f t="shared" ref="R75:V75" si="55">SUM(R65:R74)</f>
        <v>0</v>
      </c>
      <c r="S75" s="22">
        <f t="shared" si="55"/>
        <v>71</v>
      </c>
      <c r="T75" s="22">
        <f t="shared" si="55"/>
        <v>0</v>
      </c>
      <c r="U75" s="22">
        <f t="shared" si="55"/>
        <v>0</v>
      </c>
      <c r="V75" s="22">
        <f t="shared" si="55"/>
        <v>71</v>
      </c>
      <c r="W75" s="22"/>
      <c r="X75" s="22"/>
      <c r="Y75" s="22"/>
      <c r="Z75" s="22"/>
      <c r="AA75" s="73"/>
      <c r="AB75" s="22">
        <f t="shared" ref="AB75:AF75" si="56">SUM(AB65:AB74)</f>
        <v>26</v>
      </c>
      <c r="AC75" s="22">
        <f t="shared" si="56"/>
        <v>18</v>
      </c>
      <c r="AD75" s="22">
        <f t="shared" si="56"/>
        <v>21</v>
      </c>
      <c r="AE75" s="22">
        <f t="shared" si="56"/>
        <v>0</v>
      </c>
      <c r="AF75" s="22">
        <f t="shared" si="56"/>
        <v>65</v>
      </c>
      <c r="AG75" s="22">
        <f t="shared" si="52"/>
        <v>689</v>
      </c>
      <c r="AH75" s="22">
        <f>SUM(AH65:AH74)</f>
        <v>221</v>
      </c>
      <c r="AI75">
        <v>689</v>
      </c>
    </row>
    <row r="76" spans="1:35" ht="18.75" x14ac:dyDescent="0.25">
      <c r="A76" s="161" t="s">
        <v>104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</row>
    <row r="77" spans="1:35" ht="63" x14ac:dyDescent="0.25">
      <c r="A77" s="10" t="s">
        <v>107</v>
      </c>
      <c r="B77" s="10" t="s">
        <v>108</v>
      </c>
      <c r="C77" s="10">
        <v>17</v>
      </c>
      <c r="D77" s="10">
        <v>18</v>
      </c>
      <c r="E77" s="10">
        <v>10</v>
      </c>
      <c r="F77" s="10">
        <v>0</v>
      </c>
      <c r="G77" s="69">
        <f>SUM(C77:F77)</f>
        <v>45</v>
      </c>
      <c r="H77" s="10"/>
      <c r="I77" s="10"/>
      <c r="J77" s="10"/>
      <c r="K77" s="10"/>
      <c r="L77" s="69"/>
      <c r="M77" s="10"/>
      <c r="N77" s="10"/>
      <c r="O77" s="10"/>
      <c r="P77" s="10">
        <v>0</v>
      </c>
      <c r="Q77" s="69">
        <f>SUM(M77:P77)</f>
        <v>0</v>
      </c>
      <c r="R77" s="10"/>
      <c r="S77" s="10">
        <v>1</v>
      </c>
      <c r="T77" s="10"/>
      <c r="U77" s="10">
        <v>0</v>
      </c>
      <c r="V77" s="69">
        <f>SUM(R77:U77)</f>
        <v>1</v>
      </c>
      <c r="W77" s="10"/>
      <c r="X77" s="10"/>
      <c r="Y77" s="10"/>
      <c r="Z77" s="10"/>
      <c r="AA77" s="69"/>
      <c r="AB77" s="10"/>
      <c r="AC77" s="10"/>
      <c r="AD77" s="10"/>
      <c r="AE77" s="10">
        <v>0</v>
      </c>
      <c r="AF77" s="69">
        <f>SUM(AB77:AE77)</f>
        <v>0</v>
      </c>
      <c r="AG77" s="22">
        <f>AF77+V77+Q77+G77</f>
        <v>46</v>
      </c>
      <c r="AH77" s="10">
        <v>10</v>
      </c>
    </row>
    <row r="78" spans="1:35" ht="47.25" x14ac:dyDescent="0.25">
      <c r="A78" s="10" t="s">
        <v>107</v>
      </c>
      <c r="B78" s="10" t="s">
        <v>109</v>
      </c>
      <c r="C78" s="10">
        <v>24</v>
      </c>
      <c r="D78" s="10">
        <v>21</v>
      </c>
      <c r="E78" s="10">
        <v>18</v>
      </c>
      <c r="F78" s="10"/>
      <c r="G78" s="69">
        <f t="shared" ref="G78:G87" si="57">SUM(C78:F78)</f>
        <v>63</v>
      </c>
      <c r="H78" s="10"/>
      <c r="I78" s="10"/>
      <c r="J78" s="10"/>
      <c r="K78" s="10"/>
      <c r="L78" s="69"/>
      <c r="M78" s="10"/>
      <c r="N78" s="10"/>
      <c r="O78" s="10"/>
      <c r="P78" s="10"/>
      <c r="Q78" s="69">
        <f t="shared" ref="Q78:Q86" si="58">SUM(M78:P78)</f>
        <v>0</v>
      </c>
      <c r="R78" s="10"/>
      <c r="S78" s="10">
        <v>7</v>
      </c>
      <c r="T78" s="10">
        <v>7</v>
      </c>
      <c r="U78" s="10"/>
      <c r="V78" s="69">
        <f t="shared" ref="V78:V86" si="59">SUM(R78:U78)</f>
        <v>14</v>
      </c>
      <c r="W78" s="10"/>
      <c r="X78" s="10"/>
      <c r="Y78" s="10"/>
      <c r="Z78" s="10"/>
      <c r="AA78" s="69"/>
      <c r="AB78" s="10"/>
      <c r="AC78" s="10"/>
      <c r="AD78" s="10"/>
      <c r="AE78" s="10"/>
      <c r="AF78" s="69">
        <f t="shared" ref="AF78:AF86" si="60">SUM(AB78:AE78)</f>
        <v>0</v>
      </c>
      <c r="AG78" s="22">
        <f t="shared" ref="AG78:AG87" si="61">AF78+V78+Q78+G78</f>
        <v>77</v>
      </c>
      <c r="AH78" s="10">
        <v>25</v>
      </c>
    </row>
    <row r="79" spans="1:35" ht="47.25" x14ac:dyDescent="0.25">
      <c r="A79" s="10" t="s">
        <v>107</v>
      </c>
      <c r="B79" s="10" t="s">
        <v>110</v>
      </c>
      <c r="C79" s="10">
        <v>21</v>
      </c>
      <c r="D79" s="10">
        <v>19</v>
      </c>
      <c r="E79" s="10">
        <v>16</v>
      </c>
      <c r="F79" s="10"/>
      <c r="G79" s="69">
        <f t="shared" si="57"/>
        <v>56</v>
      </c>
      <c r="H79" s="10"/>
      <c r="I79" s="10"/>
      <c r="J79" s="10"/>
      <c r="K79" s="10"/>
      <c r="L79" s="69"/>
      <c r="M79" s="10"/>
      <c r="N79" s="10"/>
      <c r="O79" s="10"/>
      <c r="P79" s="10"/>
      <c r="Q79" s="69">
        <f t="shared" si="58"/>
        <v>0</v>
      </c>
      <c r="R79" s="10"/>
      <c r="S79" s="10">
        <v>3</v>
      </c>
      <c r="T79" s="10">
        <v>4</v>
      </c>
      <c r="U79" s="10"/>
      <c r="V79" s="69">
        <f t="shared" si="59"/>
        <v>7</v>
      </c>
      <c r="W79" s="10"/>
      <c r="X79" s="10"/>
      <c r="Y79" s="10"/>
      <c r="Z79" s="10"/>
      <c r="AA79" s="69"/>
      <c r="AB79" s="10">
        <v>8</v>
      </c>
      <c r="AC79" s="10">
        <v>12</v>
      </c>
      <c r="AD79" s="10"/>
      <c r="AE79" s="10"/>
      <c r="AF79" s="69">
        <f t="shared" si="60"/>
        <v>20</v>
      </c>
      <c r="AG79" s="22">
        <f t="shared" si="61"/>
        <v>83</v>
      </c>
      <c r="AH79" s="10">
        <v>20</v>
      </c>
    </row>
    <row r="80" spans="1:35" ht="31.5" x14ac:dyDescent="0.25">
      <c r="A80" s="10" t="s">
        <v>107</v>
      </c>
      <c r="B80" s="10" t="s">
        <v>111</v>
      </c>
      <c r="C80" s="10">
        <v>30</v>
      </c>
      <c r="D80" s="10">
        <v>23</v>
      </c>
      <c r="E80" s="10">
        <v>17</v>
      </c>
      <c r="F80" s="10"/>
      <c r="G80" s="69">
        <f t="shared" si="57"/>
        <v>70</v>
      </c>
      <c r="H80" s="10"/>
      <c r="I80" s="10"/>
      <c r="J80" s="10"/>
      <c r="K80" s="10"/>
      <c r="L80" s="69"/>
      <c r="M80" s="10"/>
      <c r="N80" s="10"/>
      <c r="O80" s="10"/>
      <c r="P80" s="10"/>
      <c r="Q80" s="69">
        <f t="shared" si="58"/>
        <v>0</v>
      </c>
      <c r="R80" s="10"/>
      <c r="S80" s="10">
        <v>6</v>
      </c>
      <c r="T80" s="10">
        <v>5</v>
      </c>
      <c r="U80" s="10"/>
      <c r="V80" s="69">
        <f t="shared" si="59"/>
        <v>11</v>
      </c>
      <c r="W80" s="10"/>
      <c r="X80" s="10"/>
      <c r="Y80" s="10"/>
      <c r="Z80" s="10"/>
      <c r="AA80" s="69"/>
      <c r="AB80" s="10"/>
      <c r="AC80" s="10"/>
      <c r="AD80" s="10"/>
      <c r="AE80" s="10"/>
      <c r="AF80" s="69">
        <f t="shared" si="60"/>
        <v>0</v>
      </c>
      <c r="AG80" s="22">
        <f t="shared" si="61"/>
        <v>81</v>
      </c>
      <c r="AH80" s="10">
        <v>22</v>
      </c>
    </row>
    <row r="81" spans="1:34" ht="31.5" x14ac:dyDescent="0.25">
      <c r="A81" s="10" t="s">
        <v>107</v>
      </c>
      <c r="B81" s="10" t="s">
        <v>112</v>
      </c>
      <c r="C81" s="10"/>
      <c r="D81" s="10"/>
      <c r="E81" s="10"/>
      <c r="F81" s="10"/>
      <c r="G81" s="69">
        <f t="shared" si="57"/>
        <v>0</v>
      </c>
      <c r="H81" s="10"/>
      <c r="I81" s="10"/>
      <c r="J81" s="10"/>
      <c r="K81" s="10"/>
      <c r="L81" s="69"/>
      <c r="M81" s="10">
        <v>20</v>
      </c>
      <c r="N81" s="10">
        <v>24</v>
      </c>
      <c r="O81" s="10">
        <v>0</v>
      </c>
      <c r="P81" s="10"/>
      <c r="Q81" s="69">
        <f t="shared" si="58"/>
        <v>44</v>
      </c>
      <c r="R81" s="10"/>
      <c r="S81" s="10">
        <v>0</v>
      </c>
      <c r="T81" s="10">
        <v>0</v>
      </c>
      <c r="U81" s="10"/>
      <c r="V81" s="69">
        <f t="shared" si="59"/>
        <v>0</v>
      </c>
      <c r="W81" s="10"/>
      <c r="X81" s="10"/>
      <c r="Y81" s="10"/>
      <c r="Z81" s="10"/>
      <c r="AA81" s="69"/>
      <c r="AB81" s="10"/>
      <c r="AC81" s="10"/>
      <c r="AD81" s="10"/>
      <c r="AE81" s="10"/>
      <c r="AF81" s="69">
        <f t="shared" si="60"/>
        <v>0</v>
      </c>
      <c r="AG81" s="22">
        <f t="shared" si="61"/>
        <v>44</v>
      </c>
      <c r="AH81" s="10">
        <v>0</v>
      </c>
    </row>
    <row r="82" spans="1:34" ht="15.75" x14ac:dyDescent="0.25">
      <c r="A82" s="10" t="s">
        <v>107</v>
      </c>
      <c r="B82" s="10" t="s">
        <v>113</v>
      </c>
      <c r="C82" s="10"/>
      <c r="D82" s="10"/>
      <c r="E82" s="10"/>
      <c r="F82" s="10"/>
      <c r="G82" s="69">
        <f t="shared" si="57"/>
        <v>0</v>
      </c>
      <c r="H82" s="10"/>
      <c r="I82" s="10"/>
      <c r="J82" s="10"/>
      <c r="K82" s="10"/>
      <c r="L82" s="69"/>
      <c r="M82" s="10">
        <v>20</v>
      </c>
      <c r="N82" s="10">
        <v>30</v>
      </c>
      <c r="O82" s="10">
        <v>21</v>
      </c>
      <c r="P82" s="10"/>
      <c r="Q82" s="69">
        <f t="shared" si="58"/>
        <v>71</v>
      </c>
      <c r="R82" s="10"/>
      <c r="S82" s="10">
        <v>0</v>
      </c>
      <c r="T82" s="10">
        <v>0</v>
      </c>
      <c r="U82" s="10"/>
      <c r="V82" s="69">
        <f t="shared" si="59"/>
        <v>0</v>
      </c>
      <c r="W82" s="10"/>
      <c r="X82" s="10"/>
      <c r="Y82" s="10"/>
      <c r="Z82" s="10"/>
      <c r="AA82" s="69"/>
      <c r="AB82" s="10"/>
      <c r="AC82" s="10"/>
      <c r="AD82" s="10">
        <v>11</v>
      </c>
      <c r="AE82" s="10"/>
      <c r="AF82" s="69">
        <f t="shared" si="60"/>
        <v>11</v>
      </c>
      <c r="AG82" s="22">
        <f t="shared" si="61"/>
        <v>82</v>
      </c>
      <c r="AH82" s="10">
        <v>32</v>
      </c>
    </row>
    <row r="83" spans="1:34" ht="31.5" x14ac:dyDescent="0.25">
      <c r="A83" s="10" t="s">
        <v>107</v>
      </c>
      <c r="B83" s="10" t="s">
        <v>9</v>
      </c>
      <c r="C83" s="10"/>
      <c r="D83" s="10"/>
      <c r="E83" s="10"/>
      <c r="F83" s="10"/>
      <c r="G83" s="69">
        <f t="shared" si="57"/>
        <v>0</v>
      </c>
      <c r="H83" s="10"/>
      <c r="I83" s="10"/>
      <c r="J83" s="10"/>
      <c r="K83" s="10"/>
      <c r="L83" s="69"/>
      <c r="M83" s="10">
        <v>20</v>
      </c>
      <c r="N83" s="10">
        <v>17</v>
      </c>
      <c r="O83" s="10">
        <v>14</v>
      </c>
      <c r="P83" s="10"/>
      <c r="Q83" s="69">
        <f t="shared" si="58"/>
        <v>51</v>
      </c>
      <c r="R83" s="10"/>
      <c r="S83" s="10">
        <v>0</v>
      </c>
      <c r="T83" s="10">
        <v>0</v>
      </c>
      <c r="U83" s="10"/>
      <c r="V83" s="69">
        <f t="shared" si="59"/>
        <v>0</v>
      </c>
      <c r="W83" s="10"/>
      <c r="X83" s="10"/>
      <c r="Y83" s="10"/>
      <c r="Z83" s="10"/>
      <c r="AA83" s="69"/>
      <c r="AB83" s="10">
        <v>14</v>
      </c>
      <c r="AC83" s="10">
        <v>25</v>
      </c>
      <c r="AD83" s="10">
        <v>15</v>
      </c>
      <c r="AE83" s="10"/>
      <c r="AF83" s="69">
        <f t="shared" si="60"/>
        <v>54</v>
      </c>
      <c r="AG83" s="22">
        <f t="shared" si="61"/>
        <v>105</v>
      </c>
      <c r="AH83" s="10">
        <v>29</v>
      </c>
    </row>
    <row r="84" spans="1:34" ht="31.5" x14ac:dyDescent="0.25">
      <c r="A84" s="10" t="s">
        <v>107</v>
      </c>
      <c r="B84" s="10" t="s">
        <v>73</v>
      </c>
      <c r="C84" s="10"/>
      <c r="D84" s="10"/>
      <c r="E84" s="10"/>
      <c r="F84" s="10"/>
      <c r="G84" s="69">
        <f t="shared" si="57"/>
        <v>0</v>
      </c>
      <c r="H84" s="10"/>
      <c r="I84" s="10"/>
      <c r="J84" s="10"/>
      <c r="K84" s="10"/>
      <c r="L84" s="69"/>
      <c r="M84" s="10">
        <v>11</v>
      </c>
      <c r="N84" s="10">
        <v>18</v>
      </c>
      <c r="O84" s="10">
        <v>24</v>
      </c>
      <c r="P84" s="10"/>
      <c r="Q84" s="69">
        <f t="shared" si="58"/>
        <v>53</v>
      </c>
      <c r="R84" s="10"/>
      <c r="S84" s="10">
        <v>0</v>
      </c>
      <c r="T84" s="10">
        <v>0</v>
      </c>
      <c r="U84" s="10"/>
      <c r="V84" s="69">
        <f t="shared" si="59"/>
        <v>0</v>
      </c>
      <c r="W84" s="10"/>
      <c r="X84" s="10"/>
      <c r="Y84" s="10"/>
      <c r="Z84" s="10"/>
      <c r="AA84" s="69"/>
      <c r="AB84" s="10">
        <v>12</v>
      </c>
      <c r="AC84" s="10">
        <v>11</v>
      </c>
      <c r="AD84" s="10">
        <v>18</v>
      </c>
      <c r="AE84" s="10"/>
      <c r="AF84" s="69">
        <f t="shared" si="60"/>
        <v>41</v>
      </c>
      <c r="AG84" s="22">
        <f t="shared" si="61"/>
        <v>94</v>
      </c>
      <c r="AH84" s="10">
        <v>42</v>
      </c>
    </row>
    <row r="85" spans="1:34" ht="63" x14ac:dyDescent="0.25">
      <c r="A85" s="10" t="s">
        <v>107</v>
      </c>
      <c r="B85" s="10" t="s">
        <v>8</v>
      </c>
      <c r="C85" s="10"/>
      <c r="D85" s="10"/>
      <c r="E85" s="10"/>
      <c r="F85" s="10"/>
      <c r="G85" s="69">
        <f t="shared" si="57"/>
        <v>0</v>
      </c>
      <c r="H85" s="10"/>
      <c r="I85" s="10"/>
      <c r="J85" s="10"/>
      <c r="K85" s="10"/>
      <c r="L85" s="69"/>
      <c r="M85" s="10">
        <v>19</v>
      </c>
      <c r="N85" s="10">
        <v>17</v>
      </c>
      <c r="O85" s="10">
        <v>19</v>
      </c>
      <c r="P85" s="10"/>
      <c r="Q85" s="69">
        <f t="shared" si="58"/>
        <v>55</v>
      </c>
      <c r="R85" s="10"/>
      <c r="S85" s="10">
        <v>0</v>
      </c>
      <c r="T85" s="10">
        <v>0</v>
      </c>
      <c r="U85" s="10"/>
      <c r="V85" s="69">
        <f t="shared" si="59"/>
        <v>0</v>
      </c>
      <c r="W85" s="10"/>
      <c r="X85" s="10"/>
      <c r="Y85" s="10"/>
      <c r="Z85" s="10"/>
      <c r="AA85" s="69"/>
      <c r="AB85" s="10"/>
      <c r="AC85" s="10"/>
      <c r="AD85" s="10"/>
      <c r="AE85" s="10"/>
      <c r="AF85" s="69">
        <f t="shared" si="60"/>
        <v>0</v>
      </c>
      <c r="AG85" s="22">
        <f t="shared" si="61"/>
        <v>55</v>
      </c>
      <c r="AH85" s="10">
        <v>19</v>
      </c>
    </row>
    <row r="86" spans="1:34" ht="63" x14ac:dyDescent="0.25">
      <c r="A86" s="10" t="s">
        <v>107</v>
      </c>
      <c r="B86" s="10" t="s">
        <v>114</v>
      </c>
      <c r="C86" s="10"/>
      <c r="D86" s="10"/>
      <c r="E86" s="10"/>
      <c r="F86" s="10"/>
      <c r="G86" s="69">
        <f t="shared" si="57"/>
        <v>0</v>
      </c>
      <c r="H86" s="10"/>
      <c r="I86" s="10"/>
      <c r="J86" s="10"/>
      <c r="K86" s="10"/>
      <c r="L86" s="69"/>
      <c r="M86" s="10">
        <v>20</v>
      </c>
      <c r="N86" s="10">
        <v>38</v>
      </c>
      <c r="O86" s="10">
        <v>10</v>
      </c>
      <c r="P86" s="10"/>
      <c r="Q86" s="69">
        <f t="shared" si="58"/>
        <v>68</v>
      </c>
      <c r="R86" s="10"/>
      <c r="S86" s="10">
        <v>0</v>
      </c>
      <c r="T86" s="10">
        <v>0</v>
      </c>
      <c r="U86" s="10"/>
      <c r="V86" s="69">
        <f t="shared" si="59"/>
        <v>0</v>
      </c>
      <c r="W86" s="10"/>
      <c r="X86" s="10"/>
      <c r="Y86" s="10"/>
      <c r="Z86" s="10"/>
      <c r="AA86" s="69"/>
      <c r="AB86" s="10"/>
      <c r="AC86" s="10"/>
      <c r="AD86" s="10"/>
      <c r="AE86" s="10"/>
      <c r="AF86" s="69">
        <f t="shared" si="60"/>
        <v>0</v>
      </c>
      <c r="AG86" s="22">
        <f t="shared" si="61"/>
        <v>68</v>
      </c>
      <c r="AH86" s="10">
        <v>10</v>
      </c>
    </row>
    <row r="87" spans="1:34" ht="15.75" x14ac:dyDescent="0.25">
      <c r="A87" s="22" t="s">
        <v>107</v>
      </c>
      <c r="B87" s="22" t="s">
        <v>106</v>
      </c>
      <c r="C87" s="22">
        <f>SUM(C77:C86)</f>
        <v>92</v>
      </c>
      <c r="D87" s="22">
        <f>SUM(D77:D86)</f>
        <v>81</v>
      </c>
      <c r="E87" s="22">
        <f>SUM(E77:E86)</f>
        <v>61</v>
      </c>
      <c r="F87" s="22"/>
      <c r="G87" s="69">
        <f t="shared" si="57"/>
        <v>234</v>
      </c>
      <c r="H87" s="22"/>
      <c r="I87" s="22"/>
      <c r="J87" s="22"/>
      <c r="K87" s="22"/>
      <c r="L87" s="73"/>
      <c r="M87" s="22">
        <f>SUM(M77:M86)</f>
        <v>110</v>
      </c>
      <c r="N87" s="22">
        <f>SUM(N77:N86)</f>
        <v>144</v>
      </c>
      <c r="O87" s="22">
        <f>SUM(O77:O86)</f>
        <v>88</v>
      </c>
      <c r="P87" s="22">
        <f t="shared" ref="P87:Q87" si="62">SUM(P77:P86)</f>
        <v>0</v>
      </c>
      <c r="Q87" s="22">
        <f t="shared" si="62"/>
        <v>342</v>
      </c>
      <c r="R87" s="22"/>
      <c r="S87" s="22">
        <f>SUM(S77:S86)</f>
        <v>17</v>
      </c>
      <c r="T87" s="22">
        <f>SUM(T77:T86)</f>
        <v>16</v>
      </c>
      <c r="U87" s="22">
        <f t="shared" ref="U87:V87" si="63">SUM(U77:U86)</f>
        <v>0</v>
      </c>
      <c r="V87" s="22">
        <f t="shared" si="63"/>
        <v>33</v>
      </c>
      <c r="W87" s="22"/>
      <c r="X87" s="22"/>
      <c r="Y87" s="22"/>
      <c r="Z87" s="22"/>
      <c r="AA87" s="73"/>
      <c r="AB87" s="22">
        <f>SUM(AB77:AB86)</f>
        <v>34</v>
      </c>
      <c r="AC87" s="22">
        <f>SUM(AC77:AC86)</f>
        <v>48</v>
      </c>
      <c r="AD87" s="22">
        <f>SUM(AD77:AD86)</f>
        <v>44</v>
      </c>
      <c r="AE87" s="22">
        <f t="shared" ref="AE87:AF87" si="64">SUM(AE77:AE86)</f>
        <v>0</v>
      </c>
      <c r="AF87" s="22">
        <f t="shared" si="64"/>
        <v>126</v>
      </c>
      <c r="AG87" s="22">
        <f t="shared" si="61"/>
        <v>735</v>
      </c>
      <c r="AH87" s="22">
        <f>SUM(AH77:AH86)</f>
        <v>209</v>
      </c>
    </row>
    <row r="88" spans="1:34" ht="18.75" x14ac:dyDescent="0.25">
      <c r="A88" s="161" t="s">
        <v>116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</row>
    <row r="89" spans="1:34" ht="31.5" x14ac:dyDescent="0.25">
      <c r="A89" s="10" t="s">
        <v>117</v>
      </c>
      <c r="B89" s="10" t="s">
        <v>120</v>
      </c>
      <c r="C89" s="10">
        <v>25</v>
      </c>
      <c r="D89" s="10">
        <v>23</v>
      </c>
      <c r="E89" s="10">
        <v>16</v>
      </c>
      <c r="F89" s="10">
        <v>0</v>
      </c>
      <c r="G89" s="69">
        <f>SUM(C89:F89)</f>
        <v>64</v>
      </c>
      <c r="H89" s="10"/>
      <c r="I89" s="10"/>
      <c r="J89" s="10"/>
      <c r="K89" s="10">
        <v>0</v>
      </c>
      <c r="L89" s="69">
        <f>SUM(H89:K89)</f>
        <v>0</v>
      </c>
      <c r="M89" s="10"/>
      <c r="N89" s="10"/>
      <c r="O89" s="10"/>
      <c r="P89" s="10">
        <v>0</v>
      </c>
      <c r="Q89" s="69">
        <f>SUM(M89:P89)</f>
        <v>0</v>
      </c>
      <c r="R89" s="10"/>
      <c r="S89" s="10"/>
      <c r="T89" s="10"/>
      <c r="U89" s="10">
        <v>0</v>
      </c>
      <c r="V89" s="69">
        <f>SUM(R89:U89)</f>
        <v>0</v>
      </c>
      <c r="W89" s="10"/>
      <c r="X89" s="10"/>
      <c r="Y89" s="10"/>
      <c r="Z89" s="10"/>
      <c r="AA89" s="69"/>
      <c r="AB89" s="10"/>
      <c r="AC89" s="10"/>
      <c r="AD89" s="10"/>
      <c r="AE89" s="10">
        <v>0</v>
      </c>
      <c r="AF89" s="69">
        <f>SUM(AB89:AE89)</f>
        <v>0</v>
      </c>
      <c r="AG89" s="22">
        <f>AF89+AA89+V89+Q89+L89+G89</f>
        <v>64</v>
      </c>
      <c r="AH89" s="10">
        <v>16</v>
      </c>
    </row>
    <row r="90" spans="1:34" ht="63" x14ac:dyDescent="0.25">
      <c r="A90" s="10" t="s">
        <v>117</v>
      </c>
      <c r="B90" s="10" t="s">
        <v>121</v>
      </c>
      <c r="C90" s="10">
        <v>25</v>
      </c>
      <c r="D90" s="10">
        <v>16</v>
      </c>
      <c r="E90" s="10">
        <v>26</v>
      </c>
      <c r="F90" s="10"/>
      <c r="G90" s="69">
        <f t="shared" ref="G90:G101" si="65">SUM(C90:F90)</f>
        <v>67</v>
      </c>
      <c r="H90" s="10"/>
      <c r="I90" s="10"/>
      <c r="J90" s="10"/>
      <c r="K90" s="10"/>
      <c r="L90" s="69">
        <f t="shared" ref="L90:L101" si="66">SUM(H90:K90)</f>
        <v>0</v>
      </c>
      <c r="M90" s="10"/>
      <c r="N90" s="10"/>
      <c r="O90" s="10"/>
      <c r="P90" s="10"/>
      <c r="Q90" s="69">
        <f t="shared" ref="Q90:Q100" si="67">SUM(M90:P90)</f>
        <v>0</v>
      </c>
      <c r="R90" s="10"/>
      <c r="S90" s="10"/>
      <c r="T90" s="10"/>
      <c r="U90" s="10"/>
      <c r="V90" s="69">
        <f t="shared" ref="V90:V100" si="68">SUM(R90:U90)</f>
        <v>0</v>
      </c>
      <c r="W90" s="10"/>
      <c r="X90" s="10"/>
      <c r="Y90" s="10"/>
      <c r="Z90" s="10"/>
      <c r="AA90" s="69"/>
      <c r="AB90" s="10"/>
      <c r="AC90" s="10"/>
      <c r="AD90" s="10">
        <v>6</v>
      </c>
      <c r="AE90" s="10"/>
      <c r="AF90" s="69">
        <f t="shared" ref="AF90:AF100" si="69">SUM(AB90:AE90)</f>
        <v>6</v>
      </c>
      <c r="AG90" s="22">
        <f t="shared" ref="AG90:AG101" si="70">AF90+AA90+V90+Q90+L90+G90</f>
        <v>73</v>
      </c>
      <c r="AH90" s="10">
        <v>32</v>
      </c>
    </row>
    <row r="91" spans="1:34" ht="47.25" x14ac:dyDescent="0.25">
      <c r="A91" s="10" t="s">
        <v>117</v>
      </c>
      <c r="B91" s="10" t="s">
        <v>119</v>
      </c>
      <c r="C91" s="10">
        <v>25</v>
      </c>
      <c r="D91" s="10">
        <v>27</v>
      </c>
      <c r="E91" s="10">
        <v>25</v>
      </c>
      <c r="F91" s="10"/>
      <c r="G91" s="69">
        <f t="shared" si="65"/>
        <v>77</v>
      </c>
      <c r="H91" s="10"/>
      <c r="I91" s="10"/>
      <c r="J91" s="10"/>
      <c r="K91" s="10"/>
      <c r="L91" s="69">
        <f t="shared" si="66"/>
        <v>0</v>
      </c>
      <c r="M91" s="10"/>
      <c r="N91" s="10"/>
      <c r="O91" s="10"/>
      <c r="P91" s="10"/>
      <c r="Q91" s="69">
        <f t="shared" si="67"/>
        <v>0</v>
      </c>
      <c r="R91" s="10"/>
      <c r="S91" s="10"/>
      <c r="T91" s="10"/>
      <c r="U91" s="10"/>
      <c r="V91" s="69">
        <f t="shared" si="68"/>
        <v>0</v>
      </c>
      <c r="W91" s="10"/>
      <c r="X91" s="10"/>
      <c r="Y91" s="10"/>
      <c r="Z91" s="10"/>
      <c r="AA91" s="69"/>
      <c r="AB91" s="10"/>
      <c r="AC91" s="10"/>
      <c r="AD91" s="10"/>
      <c r="AE91" s="10"/>
      <c r="AF91" s="69">
        <f t="shared" si="69"/>
        <v>0</v>
      </c>
      <c r="AG91" s="22">
        <f t="shared" si="70"/>
        <v>77</v>
      </c>
      <c r="AH91" s="10">
        <v>25</v>
      </c>
    </row>
    <row r="92" spans="1:34" ht="56.25" customHeight="1" x14ac:dyDescent="0.25">
      <c r="A92" s="10" t="s">
        <v>117</v>
      </c>
      <c r="B92" s="10" t="s">
        <v>10</v>
      </c>
      <c r="C92" s="10">
        <v>25</v>
      </c>
      <c r="D92" s="10">
        <v>25</v>
      </c>
      <c r="E92" s="10"/>
      <c r="F92" s="10"/>
      <c r="G92" s="69">
        <f t="shared" si="65"/>
        <v>50</v>
      </c>
      <c r="H92" s="10"/>
      <c r="I92" s="10"/>
      <c r="J92" s="10"/>
      <c r="K92" s="10"/>
      <c r="L92" s="69">
        <f t="shared" si="66"/>
        <v>0</v>
      </c>
      <c r="M92" s="10"/>
      <c r="N92" s="10"/>
      <c r="O92" s="10"/>
      <c r="P92" s="10"/>
      <c r="Q92" s="69">
        <f t="shared" si="67"/>
        <v>0</v>
      </c>
      <c r="R92" s="10"/>
      <c r="S92" s="10"/>
      <c r="T92" s="10"/>
      <c r="U92" s="10"/>
      <c r="V92" s="69">
        <f t="shared" si="68"/>
        <v>0</v>
      </c>
      <c r="W92" s="10"/>
      <c r="X92" s="10"/>
      <c r="Y92" s="10"/>
      <c r="Z92" s="10"/>
      <c r="AA92" s="69"/>
      <c r="AB92" s="10"/>
      <c r="AC92" s="10"/>
      <c r="AD92" s="10">
        <v>20</v>
      </c>
      <c r="AE92" s="10"/>
      <c r="AF92" s="69">
        <f t="shared" si="69"/>
        <v>20</v>
      </c>
      <c r="AG92" s="22">
        <f t="shared" si="70"/>
        <v>70</v>
      </c>
      <c r="AH92" s="10">
        <v>46</v>
      </c>
    </row>
    <row r="93" spans="1:34" ht="47.25" x14ac:dyDescent="0.25">
      <c r="A93" s="10" t="s">
        <v>117</v>
      </c>
      <c r="B93" s="10" t="s">
        <v>122</v>
      </c>
      <c r="C93" s="10"/>
      <c r="D93" s="10"/>
      <c r="E93" s="10"/>
      <c r="F93" s="10"/>
      <c r="G93" s="69">
        <f t="shared" si="65"/>
        <v>0</v>
      </c>
      <c r="H93" s="10"/>
      <c r="I93" s="10">
        <v>29</v>
      </c>
      <c r="J93" s="10">
        <v>21</v>
      </c>
      <c r="K93" s="10"/>
      <c r="L93" s="69">
        <f t="shared" si="66"/>
        <v>50</v>
      </c>
      <c r="M93" s="10"/>
      <c r="N93" s="10"/>
      <c r="O93" s="10"/>
      <c r="P93" s="10"/>
      <c r="Q93" s="69">
        <f t="shared" si="67"/>
        <v>0</v>
      </c>
      <c r="R93" s="10"/>
      <c r="S93" s="10"/>
      <c r="T93" s="10"/>
      <c r="U93" s="10"/>
      <c r="V93" s="69">
        <f t="shared" si="68"/>
        <v>0</v>
      </c>
      <c r="W93" s="10"/>
      <c r="X93" s="10"/>
      <c r="Y93" s="10"/>
      <c r="Z93" s="10"/>
      <c r="AA93" s="69"/>
      <c r="AB93" s="10">
        <v>25</v>
      </c>
      <c r="AC93" s="10">
        <v>17</v>
      </c>
      <c r="AD93" s="10">
        <v>31</v>
      </c>
      <c r="AE93" s="10"/>
      <c r="AF93" s="69">
        <f t="shared" si="69"/>
        <v>73</v>
      </c>
      <c r="AG93" s="22">
        <f t="shared" si="70"/>
        <v>123</v>
      </c>
      <c r="AH93" s="10">
        <v>52</v>
      </c>
    </row>
    <row r="94" spans="1:34" ht="31.5" x14ac:dyDescent="0.25">
      <c r="A94" s="10" t="s">
        <v>117</v>
      </c>
      <c r="B94" s="10" t="s">
        <v>123</v>
      </c>
      <c r="C94" s="10"/>
      <c r="D94" s="10"/>
      <c r="E94" s="10"/>
      <c r="F94" s="10"/>
      <c r="G94" s="69">
        <f t="shared" si="65"/>
        <v>0</v>
      </c>
      <c r="H94" s="10"/>
      <c r="I94" s="10"/>
      <c r="J94" s="10"/>
      <c r="K94" s="10"/>
      <c r="L94" s="69">
        <f t="shared" si="66"/>
        <v>0</v>
      </c>
      <c r="M94" s="10">
        <v>53</v>
      </c>
      <c r="N94" s="10"/>
      <c r="O94" s="10">
        <v>45</v>
      </c>
      <c r="P94" s="10">
        <v>55</v>
      </c>
      <c r="Q94" s="69">
        <f t="shared" si="67"/>
        <v>153</v>
      </c>
      <c r="R94" s="10">
        <v>21</v>
      </c>
      <c r="S94" s="10"/>
      <c r="T94" s="10"/>
      <c r="U94" s="10"/>
      <c r="V94" s="69">
        <f t="shared" si="68"/>
        <v>21</v>
      </c>
      <c r="W94" s="10"/>
      <c r="X94" s="10"/>
      <c r="Y94" s="10"/>
      <c r="Z94" s="10"/>
      <c r="AA94" s="69"/>
      <c r="AB94" s="10">
        <v>67</v>
      </c>
      <c r="AC94" s="10">
        <v>94</v>
      </c>
      <c r="AD94" s="10">
        <v>71</v>
      </c>
      <c r="AE94" s="10"/>
      <c r="AF94" s="69">
        <f t="shared" si="69"/>
        <v>232</v>
      </c>
      <c r="AG94" s="22">
        <f t="shared" si="70"/>
        <v>406</v>
      </c>
      <c r="AH94" s="10">
        <v>126</v>
      </c>
    </row>
    <row r="95" spans="1:34" ht="69.75" customHeight="1" x14ac:dyDescent="0.25">
      <c r="A95" s="10" t="s">
        <v>117</v>
      </c>
      <c r="B95" s="10" t="s">
        <v>124</v>
      </c>
      <c r="C95" s="10"/>
      <c r="D95" s="10"/>
      <c r="E95" s="10"/>
      <c r="F95" s="10"/>
      <c r="G95" s="69">
        <f t="shared" si="65"/>
        <v>0</v>
      </c>
      <c r="H95" s="10"/>
      <c r="I95" s="10"/>
      <c r="J95" s="10"/>
      <c r="K95" s="10"/>
      <c r="L95" s="69">
        <f t="shared" si="66"/>
        <v>0</v>
      </c>
      <c r="M95" s="10"/>
      <c r="N95" s="10"/>
      <c r="O95" s="10"/>
      <c r="P95" s="10"/>
      <c r="Q95" s="69">
        <f t="shared" si="67"/>
        <v>0</v>
      </c>
      <c r="R95" s="10"/>
      <c r="S95" s="10"/>
      <c r="T95" s="10"/>
      <c r="U95" s="10"/>
      <c r="V95" s="69">
        <f t="shared" si="68"/>
        <v>0</v>
      </c>
      <c r="W95" s="10"/>
      <c r="X95" s="10"/>
      <c r="Y95" s="10"/>
      <c r="Z95" s="10"/>
      <c r="AA95" s="69"/>
      <c r="AB95" s="10">
        <v>27</v>
      </c>
      <c r="AC95" s="10">
        <v>16</v>
      </c>
      <c r="AD95" s="10">
        <v>18</v>
      </c>
      <c r="AE95" s="10"/>
      <c r="AF95" s="69">
        <f t="shared" si="69"/>
        <v>61</v>
      </c>
      <c r="AG95" s="22">
        <f t="shared" si="70"/>
        <v>61</v>
      </c>
      <c r="AH95" s="10">
        <v>18</v>
      </c>
    </row>
    <row r="96" spans="1:34" ht="63" x14ac:dyDescent="0.25">
      <c r="A96" s="10" t="s">
        <v>117</v>
      </c>
      <c r="B96" s="10" t="s">
        <v>114</v>
      </c>
      <c r="C96" s="10"/>
      <c r="D96" s="10"/>
      <c r="E96" s="10"/>
      <c r="F96" s="10"/>
      <c r="G96" s="69">
        <f t="shared" si="65"/>
        <v>0</v>
      </c>
      <c r="H96" s="10"/>
      <c r="I96" s="10">
        <v>25</v>
      </c>
      <c r="J96" s="10">
        <v>20</v>
      </c>
      <c r="K96" s="10"/>
      <c r="L96" s="69">
        <f t="shared" si="66"/>
        <v>45</v>
      </c>
      <c r="M96" s="10">
        <v>26</v>
      </c>
      <c r="N96" s="10"/>
      <c r="O96" s="10">
        <v>25</v>
      </c>
      <c r="P96" s="10">
        <v>31</v>
      </c>
      <c r="Q96" s="69">
        <f t="shared" si="67"/>
        <v>82</v>
      </c>
      <c r="R96" s="10"/>
      <c r="S96" s="10"/>
      <c r="T96" s="10"/>
      <c r="U96" s="10"/>
      <c r="V96" s="69">
        <f t="shared" si="68"/>
        <v>0</v>
      </c>
      <c r="W96" s="10"/>
      <c r="X96" s="10"/>
      <c r="Y96" s="10"/>
      <c r="Z96" s="10"/>
      <c r="AA96" s="69"/>
      <c r="AB96" s="10"/>
      <c r="AC96" s="10"/>
      <c r="AD96" s="10"/>
      <c r="AE96" s="10"/>
      <c r="AF96" s="69">
        <f t="shared" si="69"/>
        <v>0</v>
      </c>
      <c r="AG96" s="22">
        <f t="shared" si="70"/>
        <v>127</v>
      </c>
      <c r="AH96" s="10">
        <v>51</v>
      </c>
    </row>
    <row r="97" spans="1:35" ht="66" customHeight="1" x14ac:dyDescent="0.25">
      <c r="A97" s="10" t="s">
        <v>117</v>
      </c>
      <c r="B97" s="10" t="s">
        <v>125</v>
      </c>
      <c r="C97" s="10"/>
      <c r="D97" s="10"/>
      <c r="E97" s="10"/>
      <c r="F97" s="10"/>
      <c r="G97" s="69">
        <f t="shared" si="65"/>
        <v>0</v>
      </c>
      <c r="H97" s="10"/>
      <c r="I97" s="10"/>
      <c r="J97" s="10"/>
      <c r="K97" s="10"/>
      <c r="L97" s="69">
        <f t="shared" si="66"/>
        <v>0</v>
      </c>
      <c r="M97" s="10">
        <v>6</v>
      </c>
      <c r="N97" s="10"/>
      <c r="O97" s="10"/>
      <c r="P97" s="10"/>
      <c r="Q97" s="69">
        <f t="shared" si="67"/>
        <v>6</v>
      </c>
      <c r="R97" s="10">
        <v>5</v>
      </c>
      <c r="S97" s="10"/>
      <c r="T97" s="10"/>
      <c r="U97" s="10"/>
      <c r="V97" s="69">
        <f t="shared" si="68"/>
        <v>5</v>
      </c>
      <c r="W97" s="10"/>
      <c r="X97" s="10"/>
      <c r="Y97" s="10"/>
      <c r="Z97" s="10"/>
      <c r="AA97" s="69"/>
      <c r="AB97" s="10"/>
      <c r="AC97" s="10"/>
      <c r="AD97" s="10"/>
      <c r="AE97" s="10"/>
      <c r="AF97" s="69">
        <f t="shared" si="69"/>
        <v>0</v>
      </c>
      <c r="AG97" s="22">
        <f t="shared" si="70"/>
        <v>11</v>
      </c>
      <c r="AH97" s="10"/>
    </row>
    <row r="98" spans="1:35" ht="31.5" x14ac:dyDescent="0.25">
      <c r="A98" s="10" t="s">
        <v>117</v>
      </c>
      <c r="B98" s="10" t="s">
        <v>126</v>
      </c>
      <c r="C98" s="10"/>
      <c r="D98" s="10"/>
      <c r="E98" s="10"/>
      <c r="F98" s="10"/>
      <c r="G98" s="69">
        <f t="shared" si="65"/>
        <v>0</v>
      </c>
      <c r="H98" s="10"/>
      <c r="I98" s="10"/>
      <c r="J98" s="10"/>
      <c r="K98" s="10"/>
      <c r="L98" s="69">
        <f t="shared" si="66"/>
        <v>0</v>
      </c>
      <c r="M98" s="10">
        <v>25</v>
      </c>
      <c r="N98" s="10"/>
      <c r="O98" s="10"/>
      <c r="P98" s="10"/>
      <c r="Q98" s="69">
        <f t="shared" si="67"/>
        <v>25</v>
      </c>
      <c r="R98" s="10">
        <v>14</v>
      </c>
      <c r="S98" s="10"/>
      <c r="T98" s="10"/>
      <c r="U98" s="10"/>
      <c r="V98" s="69">
        <f t="shared" si="68"/>
        <v>14</v>
      </c>
      <c r="W98" s="10"/>
      <c r="X98" s="10"/>
      <c r="Y98" s="10"/>
      <c r="Z98" s="10"/>
      <c r="AA98" s="69"/>
      <c r="AB98" s="10"/>
      <c r="AC98" s="10"/>
      <c r="AD98" s="10"/>
      <c r="AE98" s="10"/>
      <c r="AF98" s="69">
        <f t="shared" si="69"/>
        <v>0</v>
      </c>
      <c r="AG98" s="22">
        <f t="shared" si="70"/>
        <v>39</v>
      </c>
      <c r="AH98" s="10"/>
    </row>
    <row r="99" spans="1:35" ht="15.75" x14ac:dyDescent="0.25">
      <c r="A99" s="10" t="s">
        <v>117</v>
      </c>
      <c r="B99" s="10" t="s">
        <v>31</v>
      </c>
      <c r="C99" s="10"/>
      <c r="D99" s="10"/>
      <c r="E99" s="10"/>
      <c r="F99" s="10"/>
      <c r="G99" s="69">
        <f t="shared" si="65"/>
        <v>0</v>
      </c>
      <c r="H99" s="10"/>
      <c r="I99" s="10"/>
      <c r="J99" s="10"/>
      <c r="K99" s="10"/>
      <c r="L99" s="69">
        <f t="shared" si="66"/>
        <v>0</v>
      </c>
      <c r="M99" s="10">
        <v>23</v>
      </c>
      <c r="N99" s="10"/>
      <c r="O99" s="10">
        <v>50</v>
      </c>
      <c r="P99" s="10"/>
      <c r="Q99" s="69">
        <f t="shared" si="67"/>
        <v>73</v>
      </c>
      <c r="R99" s="10"/>
      <c r="S99" s="10">
        <v>16</v>
      </c>
      <c r="T99" s="10"/>
      <c r="U99" s="10"/>
      <c r="V99" s="69">
        <f t="shared" si="68"/>
        <v>16</v>
      </c>
      <c r="W99" s="10"/>
      <c r="X99" s="10"/>
      <c r="Y99" s="10"/>
      <c r="Z99" s="10"/>
      <c r="AA99" s="69"/>
      <c r="AB99" s="10"/>
      <c r="AC99" s="10"/>
      <c r="AD99" s="10"/>
      <c r="AE99" s="10"/>
      <c r="AF99" s="69">
        <f t="shared" si="69"/>
        <v>0</v>
      </c>
      <c r="AG99" s="22">
        <f t="shared" si="70"/>
        <v>89</v>
      </c>
      <c r="AH99" s="10">
        <v>16</v>
      </c>
    </row>
    <row r="100" spans="1:35" ht="15.75" x14ac:dyDescent="0.25">
      <c r="A100" s="10" t="s">
        <v>117</v>
      </c>
      <c r="B100" s="10" t="s">
        <v>29</v>
      </c>
      <c r="C100" s="10"/>
      <c r="D100" s="10"/>
      <c r="E100" s="10"/>
      <c r="F100" s="10"/>
      <c r="G100" s="69">
        <f t="shared" si="65"/>
        <v>0</v>
      </c>
      <c r="H100" s="10"/>
      <c r="I100" s="10"/>
      <c r="J100" s="10"/>
      <c r="K100" s="10"/>
      <c r="L100" s="69">
        <f t="shared" si="66"/>
        <v>0</v>
      </c>
      <c r="M100" s="10"/>
      <c r="N100" s="10"/>
      <c r="O100" s="10"/>
      <c r="P100" s="10"/>
      <c r="Q100" s="69">
        <f t="shared" si="67"/>
        <v>0</v>
      </c>
      <c r="R100" s="10"/>
      <c r="S100" s="10"/>
      <c r="T100" s="10"/>
      <c r="U100" s="10"/>
      <c r="V100" s="69">
        <f t="shared" si="68"/>
        <v>0</v>
      </c>
      <c r="W100" s="10"/>
      <c r="X100" s="10"/>
      <c r="Y100" s="10"/>
      <c r="Z100" s="10"/>
      <c r="AA100" s="69"/>
      <c r="AB100" s="10">
        <v>27</v>
      </c>
      <c r="AC100" s="10">
        <v>34</v>
      </c>
      <c r="AD100" s="10">
        <v>26</v>
      </c>
      <c r="AE100" s="10"/>
      <c r="AF100" s="69">
        <f t="shared" si="69"/>
        <v>87</v>
      </c>
      <c r="AG100" s="22">
        <f t="shared" si="70"/>
        <v>87</v>
      </c>
      <c r="AH100" s="10"/>
    </row>
    <row r="101" spans="1:35" ht="15.75" x14ac:dyDescent="0.25">
      <c r="A101" s="22" t="s">
        <v>117</v>
      </c>
      <c r="B101" s="22" t="s">
        <v>118</v>
      </c>
      <c r="C101" s="22">
        <f>SUM(C89:C100)</f>
        <v>100</v>
      </c>
      <c r="D101" s="22">
        <f>SUM(D89:D100)</f>
        <v>91</v>
      </c>
      <c r="E101" s="22">
        <f>SUM(E89:E100)</f>
        <v>67</v>
      </c>
      <c r="F101" s="22"/>
      <c r="G101" s="69">
        <f t="shared" si="65"/>
        <v>258</v>
      </c>
      <c r="H101" s="22"/>
      <c r="I101" s="22">
        <f>SUM(I89:I100)</f>
        <v>54</v>
      </c>
      <c r="J101" s="22">
        <f>SUM(J89:J100)</f>
        <v>41</v>
      </c>
      <c r="K101" s="22"/>
      <c r="L101" s="69">
        <f t="shared" si="66"/>
        <v>95</v>
      </c>
      <c r="M101" s="22">
        <f>SUM(M94:M100)</f>
        <v>133</v>
      </c>
      <c r="N101" s="22"/>
      <c r="O101" s="22">
        <f>SUM(O94:O100)</f>
        <v>120</v>
      </c>
      <c r="P101" s="22">
        <f>SUM(P94:P100)</f>
        <v>86</v>
      </c>
      <c r="Q101" s="22">
        <f>SUM(Q94:Q100)</f>
        <v>339</v>
      </c>
      <c r="R101" s="22">
        <f>SUM(R94:R100)</f>
        <v>40</v>
      </c>
      <c r="S101" s="22">
        <f>SUM(S94:S100)</f>
        <v>16</v>
      </c>
      <c r="T101" s="22">
        <f t="shared" ref="T101:V101" si="71">SUM(T94:T100)</f>
        <v>0</v>
      </c>
      <c r="U101" s="22">
        <f t="shared" si="71"/>
        <v>0</v>
      </c>
      <c r="V101" s="22">
        <f t="shared" si="71"/>
        <v>56</v>
      </c>
      <c r="W101" s="22"/>
      <c r="X101" s="22"/>
      <c r="Y101" s="22"/>
      <c r="Z101" s="22"/>
      <c r="AA101" s="73"/>
      <c r="AB101" s="22">
        <f>SUM(AB89:AB100)</f>
        <v>146</v>
      </c>
      <c r="AC101" s="22">
        <f>SUM(AC89:AC100)</f>
        <v>161</v>
      </c>
      <c r="AD101" s="22">
        <f>SUM(AD89:AD100)</f>
        <v>172</v>
      </c>
      <c r="AE101" s="22">
        <f t="shared" ref="AE101:AF101" si="72">SUM(AE89:AE100)</f>
        <v>0</v>
      </c>
      <c r="AF101" s="22">
        <f t="shared" si="72"/>
        <v>479</v>
      </c>
      <c r="AG101" s="22">
        <f t="shared" si="70"/>
        <v>1227</v>
      </c>
      <c r="AH101" s="22">
        <f>SUM(AH89:AH100)</f>
        <v>382</v>
      </c>
    </row>
    <row r="102" spans="1:35" ht="18.75" x14ac:dyDescent="0.25">
      <c r="A102" s="161" t="s">
        <v>128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</row>
    <row r="103" spans="1:35" ht="47.25" x14ac:dyDescent="0.25">
      <c r="A103" s="10" t="s">
        <v>129</v>
      </c>
      <c r="B103" s="10" t="s">
        <v>130</v>
      </c>
      <c r="C103" s="10">
        <v>25</v>
      </c>
      <c r="D103" s="10">
        <v>24</v>
      </c>
      <c r="E103" s="10">
        <v>22</v>
      </c>
      <c r="F103" s="10">
        <v>0</v>
      </c>
      <c r="G103" s="69">
        <f>SUM(C103:F103)</f>
        <v>71</v>
      </c>
      <c r="H103" s="10"/>
      <c r="I103" s="10"/>
      <c r="J103" s="10"/>
      <c r="K103" s="10"/>
      <c r="L103" s="69"/>
      <c r="M103" s="10">
        <v>0</v>
      </c>
      <c r="N103" s="10">
        <v>0</v>
      </c>
      <c r="O103" s="10">
        <v>0</v>
      </c>
      <c r="P103" s="10">
        <v>0</v>
      </c>
      <c r="Q103" s="69">
        <f>SUM(M103:P103)</f>
        <v>0</v>
      </c>
      <c r="R103" s="10">
        <v>0</v>
      </c>
      <c r="S103" s="10">
        <v>0</v>
      </c>
      <c r="T103" s="10">
        <v>0</v>
      </c>
      <c r="U103" s="10">
        <v>0</v>
      </c>
      <c r="V103" s="69">
        <f>SUM(R103:U103)</f>
        <v>0</v>
      </c>
      <c r="W103" s="10"/>
      <c r="X103" s="10"/>
      <c r="Y103" s="10"/>
      <c r="Z103" s="10"/>
      <c r="AA103" s="69"/>
      <c r="AB103" s="10">
        <v>18</v>
      </c>
      <c r="AC103" s="10">
        <v>22</v>
      </c>
      <c r="AD103" s="10">
        <v>26</v>
      </c>
      <c r="AE103" s="10">
        <v>0</v>
      </c>
      <c r="AF103" s="69">
        <f>SUM(AB103:AE103)</f>
        <v>66</v>
      </c>
      <c r="AG103" s="22">
        <f>AF103+AA103+V103+Q103+L103+G103</f>
        <v>137</v>
      </c>
      <c r="AH103" s="10">
        <v>22</v>
      </c>
    </row>
    <row r="104" spans="1:35" ht="78.75" x14ac:dyDescent="0.25">
      <c r="A104" s="10" t="s">
        <v>129</v>
      </c>
      <c r="B104" s="10" t="s">
        <v>131</v>
      </c>
      <c r="C104" s="10">
        <v>25</v>
      </c>
      <c r="D104" s="10">
        <v>19</v>
      </c>
      <c r="E104" s="10">
        <v>22</v>
      </c>
      <c r="F104" s="10"/>
      <c r="G104" s="69">
        <f t="shared" ref="G104:G107" si="73">SUM(C104:F104)</f>
        <v>66</v>
      </c>
      <c r="H104" s="10"/>
      <c r="I104" s="10"/>
      <c r="J104" s="10"/>
      <c r="K104" s="10"/>
      <c r="L104" s="69"/>
      <c r="M104" s="10">
        <v>0</v>
      </c>
      <c r="N104" s="10">
        <v>5</v>
      </c>
      <c r="O104" s="10">
        <v>6</v>
      </c>
      <c r="P104" s="10"/>
      <c r="Q104" s="69">
        <f t="shared" ref="Q104:Q106" si="74">SUM(M104:P104)</f>
        <v>11</v>
      </c>
      <c r="R104" s="10">
        <v>0</v>
      </c>
      <c r="S104" s="10">
        <v>5</v>
      </c>
      <c r="T104" s="10">
        <v>6</v>
      </c>
      <c r="U104" s="10"/>
      <c r="V104" s="69">
        <f t="shared" ref="V104:V106" si="75">SUM(R104:U104)</f>
        <v>11</v>
      </c>
      <c r="W104" s="10"/>
      <c r="X104" s="10"/>
      <c r="Y104" s="10"/>
      <c r="Z104" s="10"/>
      <c r="AA104" s="69"/>
      <c r="AB104" s="10"/>
      <c r="AC104" s="10"/>
      <c r="AD104" s="10"/>
      <c r="AE104" s="10"/>
      <c r="AF104" s="69">
        <f t="shared" ref="AF104:AF106" si="76">SUM(AB104:AE104)</f>
        <v>0</v>
      </c>
      <c r="AG104" s="22">
        <f t="shared" ref="AG104:AG107" si="77">AF104+AA104+V104+Q104+L104+G104</f>
        <v>88</v>
      </c>
      <c r="AH104" s="10">
        <v>34</v>
      </c>
    </row>
    <row r="105" spans="1:35" ht="72.75" customHeight="1" x14ac:dyDescent="0.25">
      <c r="A105" s="10" t="s">
        <v>129</v>
      </c>
      <c r="B105" s="10" t="s">
        <v>132</v>
      </c>
      <c r="C105" s="10"/>
      <c r="D105" s="10"/>
      <c r="E105" s="10"/>
      <c r="F105" s="10"/>
      <c r="G105" s="69">
        <f t="shared" si="73"/>
        <v>0</v>
      </c>
      <c r="H105" s="10"/>
      <c r="I105" s="10"/>
      <c r="J105" s="10"/>
      <c r="K105" s="10"/>
      <c r="L105" s="69"/>
      <c r="M105" s="10">
        <v>21</v>
      </c>
      <c r="N105" s="10">
        <v>22</v>
      </c>
      <c r="O105" s="10">
        <v>20</v>
      </c>
      <c r="P105" s="10"/>
      <c r="Q105" s="69">
        <f t="shared" si="74"/>
        <v>63</v>
      </c>
      <c r="R105" s="10">
        <v>0</v>
      </c>
      <c r="S105" s="10">
        <v>11</v>
      </c>
      <c r="T105" s="10">
        <v>4</v>
      </c>
      <c r="U105" s="10"/>
      <c r="V105" s="69">
        <f t="shared" si="75"/>
        <v>15</v>
      </c>
      <c r="W105" s="10"/>
      <c r="X105" s="10"/>
      <c r="Y105" s="10"/>
      <c r="Z105" s="10"/>
      <c r="AA105" s="69"/>
      <c r="AB105" s="10"/>
      <c r="AC105" s="10"/>
      <c r="AD105" s="10"/>
      <c r="AE105" s="10"/>
      <c r="AF105" s="69">
        <f t="shared" si="76"/>
        <v>0</v>
      </c>
      <c r="AG105" s="22">
        <f t="shared" si="77"/>
        <v>78</v>
      </c>
      <c r="AH105" s="10">
        <v>24</v>
      </c>
    </row>
    <row r="106" spans="1:35" ht="31.5" x14ac:dyDescent="0.25">
      <c r="A106" s="10" t="s">
        <v>129</v>
      </c>
      <c r="B106" s="10" t="s">
        <v>133</v>
      </c>
      <c r="C106" s="10"/>
      <c r="D106" s="10"/>
      <c r="E106" s="10"/>
      <c r="F106" s="10"/>
      <c r="G106" s="69">
        <f t="shared" si="73"/>
        <v>0</v>
      </c>
      <c r="H106" s="10"/>
      <c r="I106" s="10"/>
      <c r="J106" s="10"/>
      <c r="K106" s="10"/>
      <c r="L106" s="69"/>
      <c r="M106" s="10">
        <v>21</v>
      </c>
      <c r="N106" s="10">
        <v>16</v>
      </c>
      <c r="O106" s="10">
        <v>10</v>
      </c>
      <c r="P106" s="10"/>
      <c r="Q106" s="69">
        <f t="shared" si="74"/>
        <v>47</v>
      </c>
      <c r="R106" s="10">
        <v>0</v>
      </c>
      <c r="S106" s="10">
        <v>9</v>
      </c>
      <c r="T106" s="10">
        <v>3</v>
      </c>
      <c r="U106" s="10"/>
      <c r="V106" s="69">
        <f t="shared" si="75"/>
        <v>12</v>
      </c>
      <c r="W106" s="10"/>
      <c r="X106" s="10"/>
      <c r="Y106" s="10"/>
      <c r="Z106" s="10"/>
      <c r="AA106" s="69"/>
      <c r="AB106" s="10"/>
      <c r="AC106" s="10"/>
      <c r="AD106" s="10"/>
      <c r="AE106" s="10"/>
      <c r="AF106" s="69">
        <f t="shared" si="76"/>
        <v>0</v>
      </c>
      <c r="AG106" s="22">
        <f t="shared" si="77"/>
        <v>59</v>
      </c>
      <c r="AH106" s="10">
        <v>13</v>
      </c>
    </row>
    <row r="107" spans="1:35" ht="31.5" x14ac:dyDescent="0.25">
      <c r="A107" s="22" t="s">
        <v>129</v>
      </c>
      <c r="B107" s="22" t="s">
        <v>32</v>
      </c>
      <c r="C107" s="22">
        <f>SUM(C103:C106)</f>
        <v>50</v>
      </c>
      <c r="D107" s="22">
        <f>SUM(D103:D106)</f>
        <v>43</v>
      </c>
      <c r="E107" s="22">
        <f>SUM(E103:E106)</f>
        <v>44</v>
      </c>
      <c r="F107" s="22"/>
      <c r="G107" s="69">
        <f t="shared" si="73"/>
        <v>137</v>
      </c>
      <c r="H107" s="22"/>
      <c r="I107" s="22"/>
      <c r="J107" s="22"/>
      <c r="K107" s="22"/>
      <c r="L107" s="73"/>
      <c r="M107" s="22">
        <f>SUM(M103:M106)</f>
        <v>42</v>
      </c>
      <c r="N107" s="22">
        <f>SUM(N103:N106)</f>
        <v>43</v>
      </c>
      <c r="O107" s="22">
        <f>SUM(O103:O106)</f>
        <v>36</v>
      </c>
      <c r="P107" s="22">
        <f t="shared" ref="P107:Q107" si="78">SUM(P103:P106)</f>
        <v>0</v>
      </c>
      <c r="Q107" s="22">
        <f t="shared" si="78"/>
        <v>121</v>
      </c>
      <c r="R107" s="22">
        <f>SUM(R103:R106)</f>
        <v>0</v>
      </c>
      <c r="S107" s="22">
        <f>SUM(S103:S106)</f>
        <v>25</v>
      </c>
      <c r="T107" s="22">
        <f>SUM(T103:T106)</f>
        <v>13</v>
      </c>
      <c r="U107" s="22">
        <f t="shared" ref="U107:V107" si="79">SUM(U103:U106)</f>
        <v>0</v>
      </c>
      <c r="V107" s="22">
        <f t="shared" si="79"/>
        <v>38</v>
      </c>
      <c r="W107" s="22"/>
      <c r="X107" s="22"/>
      <c r="Y107" s="22"/>
      <c r="Z107" s="22"/>
      <c r="AA107" s="73"/>
      <c r="AB107" s="22">
        <f>SUM(AB103:AB106)</f>
        <v>18</v>
      </c>
      <c r="AC107" s="22">
        <f>SUM(AC103:AC106)</f>
        <v>22</v>
      </c>
      <c r="AD107" s="22">
        <f>SUM(AD103:AD106)</f>
        <v>26</v>
      </c>
      <c r="AE107" s="22">
        <f t="shared" ref="AE107:AF107" si="80">SUM(AE103:AE106)</f>
        <v>0</v>
      </c>
      <c r="AF107" s="22">
        <f t="shared" si="80"/>
        <v>66</v>
      </c>
      <c r="AG107" s="22">
        <f t="shared" si="77"/>
        <v>362</v>
      </c>
      <c r="AH107" s="22">
        <f>SUM(AH103:AH106)</f>
        <v>93</v>
      </c>
      <c r="AI107">
        <v>362</v>
      </c>
    </row>
    <row r="108" spans="1:35" ht="18.75" x14ac:dyDescent="0.25">
      <c r="A108" s="161" t="s">
        <v>134</v>
      </c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</row>
    <row r="109" spans="1:35" ht="15.75" x14ac:dyDescent="0.25">
      <c r="A109" s="10" t="s">
        <v>135</v>
      </c>
      <c r="B109" s="10" t="s">
        <v>136</v>
      </c>
      <c r="C109" s="2"/>
      <c r="D109" s="2"/>
      <c r="E109" s="2"/>
      <c r="F109" s="2"/>
      <c r="G109" s="89"/>
      <c r="H109" s="10">
        <v>46</v>
      </c>
      <c r="I109" s="10">
        <v>48</v>
      </c>
      <c r="J109" s="10">
        <v>47</v>
      </c>
      <c r="K109" s="10">
        <v>0</v>
      </c>
      <c r="L109" s="69">
        <f>SUM(H109:K109)</f>
        <v>141</v>
      </c>
      <c r="M109" s="10"/>
      <c r="N109" s="10"/>
      <c r="O109" s="10"/>
      <c r="P109" s="10"/>
      <c r="Q109" s="69"/>
      <c r="R109" s="10">
        <v>89</v>
      </c>
      <c r="S109" s="10">
        <v>65</v>
      </c>
      <c r="T109" s="10">
        <v>63</v>
      </c>
      <c r="U109" s="10">
        <v>0</v>
      </c>
      <c r="V109" s="69">
        <f>SUM(R109:U109)</f>
        <v>217</v>
      </c>
      <c r="W109" s="10"/>
      <c r="X109" s="10"/>
      <c r="Y109" s="10"/>
      <c r="Z109" s="10"/>
      <c r="AA109" s="69"/>
      <c r="AB109" s="10"/>
      <c r="AC109" s="10"/>
      <c r="AD109" s="10"/>
      <c r="AE109" s="10">
        <v>0</v>
      </c>
      <c r="AF109" s="69"/>
      <c r="AG109" s="22">
        <f t="shared" ref="AG109:AG115" si="81">V109+L109</f>
        <v>358</v>
      </c>
      <c r="AH109" s="10">
        <v>110</v>
      </c>
    </row>
    <row r="110" spans="1:35" ht="31.5" x14ac:dyDescent="0.25">
      <c r="A110" s="10" t="s">
        <v>135</v>
      </c>
      <c r="B110" s="10" t="s">
        <v>137</v>
      </c>
      <c r="C110" s="2"/>
      <c r="D110" s="2"/>
      <c r="E110" s="2"/>
      <c r="F110" s="2"/>
      <c r="G110" s="89"/>
      <c r="H110" s="10">
        <v>24</v>
      </c>
      <c r="I110" s="10">
        <v>25</v>
      </c>
      <c r="J110" s="10">
        <v>24</v>
      </c>
      <c r="K110" s="10"/>
      <c r="L110" s="69">
        <f t="shared" ref="L110:L115" si="82">SUM(H110:K110)</f>
        <v>73</v>
      </c>
      <c r="M110" s="10"/>
      <c r="N110" s="10"/>
      <c r="O110" s="10"/>
      <c r="P110" s="10"/>
      <c r="Q110" s="69"/>
      <c r="R110" s="10"/>
      <c r="S110" s="10"/>
      <c r="T110" s="10"/>
      <c r="U110" s="10"/>
      <c r="V110" s="69">
        <f t="shared" ref="V110:V114" si="83">SUM(R110:U110)</f>
        <v>0</v>
      </c>
      <c r="W110" s="10"/>
      <c r="X110" s="10"/>
      <c r="Y110" s="10"/>
      <c r="Z110" s="10"/>
      <c r="AA110" s="69"/>
      <c r="AB110" s="10"/>
      <c r="AC110" s="10"/>
      <c r="AD110" s="10"/>
      <c r="AE110" s="10"/>
      <c r="AF110" s="69"/>
      <c r="AG110" s="22">
        <f t="shared" si="81"/>
        <v>73</v>
      </c>
      <c r="AH110" s="10">
        <v>24</v>
      </c>
    </row>
    <row r="111" spans="1:35" ht="31.5" x14ac:dyDescent="0.25">
      <c r="A111" s="10" t="s">
        <v>135</v>
      </c>
      <c r="B111" s="10" t="s">
        <v>138</v>
      </c>
      <c r="C111" s="2"/>
      <c r="D111" s="2"/>
      <c r="E111" s="2"/>
      <c r="F111" s="2"/>
      <c r="G111" s="89"/>
      <c r="H111" s="10">
        <v>23</v>
      </c>
      <c r="I111" s="10">
        <v>17</v>
      </c>
      <c r="J111" s="10">
        <v>19</v>
      </c>
      <c r="K111" s="10"/>
      <c r="L111" s="69">
        <f t="shared" si="82"/>
        <v>59</v>
      </c>
      <c r="M111" s="10"/>
      <c r="N111" s="10"/>
      <c r="O111" s="10"/>
      <c r="P111" s="10"/>
      <c r="Q111" s="69"/>
      <c r="R111" s="10"/>
      <c r="S111" s="10"/>
      <c r="T111" s="10"/>
      <c r="U111" s="10"/>
      <c r="V111" s="69">
        <f t="shared" si="83"/>
        <v>0</v>
      </c>
      <c r="W111" s="10"/>
      <c r="X111" s="10"/>
      <c r="Y111" s="10"/>
      <c r="Z111" s="10"/>
      <c r="AA111" s="69"/>
      <c r="AB111" s="10"/>
      <c r="AC111" s="10"/>
      <c r="AD111" s="10"/>
      <c r="AE111" s="10"/>
      <c r="AF111" s="69"/>
      <c r="AG111" s="22">
        <f t="shared" si="81"/>
        <v>59</v>
      </c>
      <c r="AH111" s="10">
        <v>19</v>
      </c>
    </row>
    <row r="112" spans="1:35" ht="15.75" x14ac:dyDescent="0.25">
      <c r="A112" s="10" t="s">
        <v>135</v>
      </c>
      <c r="B112" s="10" t="s">
        <v>139</v>
      </c>
      <c r="C112" s="2"/>
      <c r="D112" s="2"/>
      <c r="E112" s="2"/>
      <c r="F112" s="2"/>
      <c r="G112" s="89"/>
      <c r="H112" s="10">
        <v>88</v>
      </c>
      <c r="I112" s="10">
        <v>98</v>
      </c>
      <c r="J112" s="10">
        <v>94</v>
      </c>
      <c r="K112" s="10"/>
      <c r="L112" s="69">
        <f t="shared" si="82"/>
        <v>280</v>
      </c>
      <c r="M112" s="10"/>
      <c r="N112" s="10"/>
      <c r="O112" s="10"/>
      <c r="P112" s="10"/>
      <c r="Q112" s="69"/>
      <c r="R112" s="10">
        <v>124</v>
      </c>
      <c r="S112" s="10">
        <v>119</v>
      </c>
      <c r="T112" s="10">
        <v>128</v>
      </c>
      <c r="U112" s="10"/>
      <c r="V112" s="69">
        <f t="shared" si="83"/>
        <v>371</v>
      </c>
      <c r="W112" s="10"/>
      <c r="X112" s="10"/>
      <c r="Y112" s="10"/>
      <c r="Z112" s="10"/>
      <c r="AA112" s="69"/>
      <c r="AB112" s="10"/>
      <c r="AC112" s="10"/>
      <c r="AD112" s="10"/>
      <c r="AE112" s="10"/>
      <c r="AF112" s="69"/>
      <c r="AG112" s="22">
        <f t="shared" si="81"/>
        <v>651</v>
      </c>
      <c r="AH112" s="10">
        <v>222</v>
      </c>
    </row>
    <row r="113" spans="1:35" ht="31.5" x14ac:dyDescent="0.25">
      <c r="A113" s="10" t="s">
        <v>135</v>
      </c>
      <c r="B113" s="10" t="s">
        <v>140</v>
      </c>
      <c r="C113" s="2"/>
      <c r="D113" s="2"/>
      <c r="E113" s="2"/>
      <c r="F113" s="2"/>
      <c r="G113" s="89"/>
      <c r="H113" s="10"/>
      <c r="I113" s="10"/>
      <c r="J113" s="10"/>
      <c r="K113" s="10"/>
      <c r="L113" s="69">
        <f t="shared" si="82"/>
        <v>0</v>
      </c>
      <c r="M113" s="10"/>
      <c r="N113" s="10"/>
      <c r="O113" s="10"/>
      <c r="P113" s="10"/>
      <c r="Q113" s="69"/>
      <c r="R113" s="10">
        <v>89</v>
      </c>
      <c r="S113" s="10">
        <v>78</v>
      </c>
      <c r="T113" s="10">
        <v>95</v>
      </c>
      <c r="U113" s="10"/>
      <c r="V113" s="69">
        <f t="shared" si="83"/>
        <v>262</v>
      </c>
      <c r="W113" s="10"/>
      <c r="X113" s="10"/>
      <c r="Y113" s="10"/>
      <c r="Z113" s="10"/>
      <c r="AA113" s="69"/>
      <c r="AB113" s="10"/>
      <c r="AC113" s="10"/>
      <c r="AD113" s="10"/>
      <c r="AE113" s="10"/>
      <c r="AF113" s="69"/>
      <c r="AG113" s="22">
        <f t="shared" si="81"/>
        <v>262</v>
      </c>
      <c r="AH113" s="10">
        <v>95</v>
      </c>
    </row>
    <row r="114" spans="1:35" ht="15.75" x14ac:dyDescent="0.25">
      <c r="A114" s="10" t="s">
        <v>135</v>
      </c>
      <c r="B114" s="10" t="s">
        <v>141</v>
      </c>
      <c r="C114" s="2"/>
      <c r="D114" s="2"/>
      <c r="E114" s="2"/>
      <c r="F114" s="2"/>
      <c r="G114" s="89"/>
      <c r="H114" s="10"/>
      <c r="I114" s="10"/>
      <c r="J114" s="10"/>
      <c r="K114" s="10"/>
      <c r="L114" s="69">
        <f t="shared" si="82"/>
        <v>0</v>
      </c>
      <c r="M114" s="10"/>
      <c r="N114" s="10"/>
      <c r="O114" s="10"/>
      <c r="P114" s="10"/>
      <c r="Q114" s="69"/>
      <c r="R114" s="10">
        <v>100</v>
      </c>
      <c r="S114" s="10">
        <v>102</v>
      </c>
      <c r="T114" s="10">
        <v>94</v>
      </c>
      <c r="U114" s="10"/>
      <c r="V114" s="69">
        <f t="shared" si="83"/>
        <v>296</v>
      </c>
      <c r="W114" s="10"/>
      <c r="X114" s="10"/>
      <c r="Y114" s="10"/>
      <c r="Z114" s="10"/>
      <c r="AA114" s="69"/>
      <c r="AB114" s="10"/>
      <c r="AC114" s="10"/>
      <c r="AD114" s="10"/>
      <c r="AE114" s="10"/>
      <c r="AF114" s="69"/>
      <c r="AG114" s="22">
        <f t="shared" si="81"/>
        <v>296</v>
      </c>
      <c r="AH114" s="10">
        <v>94</v>
      </c>
    </row>
    <row r="115" spans="1:35" ht="15.75" x14ac:dyDescent="0.25">
      <c r="A115" s="22" t="s">
        <v>135</v>
      </c>
      <c r="B115" s="22" t="s">
        <v>142</v>
      </c>
      <c r="C115" s="2"/>
      <c r="D115" s="2"/>
      <c r="E115" s="2"/>
      <c r="F115" s="2"/>
      <c r="G115" s="89"/>
      <c r="H115" s="22">
        <f>SUM(H109:H114)</f>
        <v>181</v>
      </c>
      <c r="I115" s="22">
        <f>SUM(I109:I114)</f>
        <v>188</v>
      </c>
      <c r="J115" s="22">
        <f>SUM(J109:J114)</f>
        <v>184</v>
      </c>
      <c r="K115" s="22"/>
      <c r="L115" s="69">
        <f t="shared" si="82"/>
        <v>553</v>
      </c>
      <c r="M115" s="22"/>
      <c r="N115" s="22"/>
      <c r="O115" s="22"/>
      <c r="P115" s="22"/>
      <c r="Q115" s="73"/>
      <c r="R115" s="22">
        <f>SUM(R109:R114)</f>
        <v>402</v>
      </c>
      <c r="S115" s="22">
        <f>SUM(S109:S114)</f>
        <v>364</v>
      </c>
      <c r="T115" s="22">
        <f>SUM(T109:T114)</f>
        <v>380</v>
      </c>
      <c r="U115" s="22">
        <f t="shared" ref="U115:V115" si="84">SUM(U109:U114)</f>
        <v>0</v>
      </c>
      <c r="V115" s="22">
        <f t="shared" si="84"/>
        <v>1146</v>
      </c>
      <c r="W115" s="22"/>
      <c r="X115" s="22"/>
      <c r="Y115" s="22"/>
      <c r="Z115" s="22"/>
      <c r="AA115" s="73"/>
      <c r="AB115" s="22"/>
      <c r="AC115" s="22"/>
      <c r="AD115" s="22"/>
      <c r="AE115" s="22"/>
      <c r="AF115" s="73"/>
      <c r="AG115" s="22">
        <f t="shared" si="81"/>
        <v>1699</v>
      </c>
      <c r="AH115" s="22">
        <f>SUM(AH109:AH114)</f>
        <v>564</v>
      </c>
      <c r="AI115">
        <v>1699</v>
      </c>
    </row>
    <row r="116" spans="1:35" ht="18.75" x14ac:dyDescent="0.25">
      <c r="A116" s="161" t="s">
        <v>145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</row>
    <row r="117" spans="1:35" ht="15.75" x14ac:dyDescent="0.25">
      <c r="A117" s="10" t="s">
        <v>146</v>
      </c>
      <c r="B117" s="10" t="s">
        <v>147</v>
      </c>
      <c r="C117" s="10"/>
      <c r="D117" s="10"/>
      <c r="E117" s="10"/>
      <c r="F117" s="10"/>
      <c r="G117" s="69"/>
      <c r="H117" s="10">
        <v>9</v>
      </c>
      <c r="I117" s="10">
        <v>10</v>
      </c>
      <c r="J117" s="10"/>
      <c r="K117" s="10">
        <v>0</v>
      </c>
      <c r="L117" s="69">
        <f>SUM(H117:K117)</f>
        <v>19</v>
      </c>
      <c r="M117" s="10"/>
      <c r="N117" s="10"/>
      <c r="O117" s="10"/>
      <c r="P117" s="10"/>
      <c r="Q117" s="69"/>
      <c r="R117" s="10"/>
      <c r="S117" s="10"/>
      <c r="T117" s="10"/>
      <c r="U117" s="10"/>
      <c r="V117" s="69"/>
      <c r="W117" s="10"/>
      <c r="X117" s="10"/>
      <c r="Y117" s="10"/>
      <c r="Z117" s="10"/>
      <c r="AA117" s="69"/>
      <c r="AB117" s="10"/>
      <c r="AC117" s="10"/>
      <c r="AD117" s="10"/>
      <c r="AE117" s="10"/>
      <c r="AF117" s="69"/>
      <c r="AG117" s="10">
        <v>19</v>
      </c>
      <c r="AH117" s="10">
        <v>10</v>
      </c>
    </row>
    <row r="118" spans="1:35" ht="15.75" x14ac:dyDescent="0.25">
      <c r="A118" s="22" t="s">
        <v>146</v>
      </c>
      <c r="B118" s="22" t="s">
        <v>32</v>
      </c>
      <c r="C118" s="22"/>
      <c r="D118" s="22"/>
      <c r="E118" s="22"/>
      <c r="F118" s="22"/>
      <c r="G118" s="73"/>
      <c r="H118" s="22">
        <v>9</v>
      </c>
      <c r="I118" s="22">
        <v>10</v>
      </c>
      <c r="J118" s="22"/>
      <c r="K118" s="22"/>
      <c r="L118" s="69">
        <f>SUM(H118:K118)</f>
        <v>19</v>
      </c>
      <c r="M118" s="22"/>
      <c r="N118" s="22"/>
      <c r="O118" s="22"/>
      <c r="P118" s="22"/>
      <c r="Q118" s="73"/>
      <c r="R118" s="22"/>
      <c r="S118" s="22"/>
      <c r="T118" s="22"/>
      <c r="U118" s="22"/>
      <c r="V118" s="73"/>
      <c r="W118" s="22"/>
      <c r="X118" s="22"/>
      <c r="Y118" s="22"/>
      <c r="Z118" s="22"/>
      <c r="AA118" s="73"/>
      <c r="AB118" s="22"/>
      <c r="AC118" s="22"/>
      <c r="AD118" s="22"/>
      <c r="AE118" s="22"/>
      <c r="AF118" s="73"/>
      <c r="AG118" s="22">
        <v>19</v>
      </c>
      <c r="AH118" s="22">
        <v>10</v>
      </c>
    </row>
    <row r="119" spans="1:35" ht="18.75" x14ac:dyDescent="0.25">
      <c r="A119" s="161" t="s">
        <v>148</v>
      </c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</row>
    <row r="120" spans="1:35" ht="15.75" x14ac:dyDescent="0.25">
      <c r="A120" s="10" t="s">
        <v>153</v>
      </c>
      <c r="B120" s="10" t="s">
        <v>149</v>
      </c>
      <c r="C120" s="10"/>
      <c r="D120" s="10"/>
      <c r="E120" s="10"/>
      <c r="F120" s="10"/>
      <c r="G120" s="69"/>
      <c r="H120" s="10">
        <v>23</v>
      </c>
      <c r="I120" s="10">
        <v>15</v>
      </c>
      <c r="J120" s="10">
        <v>24</v>
      </c>
      <c r="K120" s="10">
        <v>0</v>
      </c>
      <c r="L120" s="69">
        <f>SUM(H120:K120)</f>
        <v>62</v>
      </c>
      <c r="M120" s="10"/>
      <c r="N120" s="10"/>
      <c r="O120" s="10"/>
      <c r="P120" s="10"/>
      <c r="Q120" s="69"/>
      <c r="R120" s="10">
        <v>19</v>
      </c>
      <c r="S120" s="10">
        <v>0</v>
      </c>
      <c r="T120" s="10">
        <v>8</v>
      </c>
      <c r="U120" s="10">
        <v>0</v>
      </c>
      <c r="V120" s="69">
        <f>U120+T120+S120+R120</f>
        <v>27</v>
      </c>
      <c r="W120" s="10"/>
      <c r="X120" s="10"/>
      <c r="Y120" s="10"/>
      <c r="Z120" s="10"/>
      <c r="AA120" s="69"/>
      <c r="AB120" s="10"/>
      <c r="AC120" s="10"/>
      <c r="AD120" s="10"/>
      <c r="AE120" s="10">
        <v>0</v>
      </c>
      <c r="AF120" s="69"/>
      <c r="AG120" s="22">
        <f>V120+L120</f>
        <v>89</v>
      </c>
      <c r="AH120" s="10">
        <v>32</v>
      </c>
    </row>
    <row r="121" spans="1:35" ht="15.75" x14ac:dyDescent="0.25">
      <c r="A121" s="10" t="s">
        <v>153</v>
      </c>
      <c r="B121" s="10" t="s">
        <v>150</v>
      </c>
      <c r="C121" s="10"/>
      <c r="D121" s="10"/>
      <c r="E121" s="10"/>
      <c r="F121" s="10"/>
      <c r="G121" s="69"/>
      <c r="H121" s="10">
        <v>23</v>
      </c>
      <c r="I121" s="10">
        <v>28</v>
      </c>
      <c r="J121" s="10">
        <v>25</v>
      </c>
      <c r="K121" s="10">
        <v>24</v>
      </c>
      <c r="L121" s="69">
        <f t="shared" ref="L121:L125" si="85">SUM(H121:K121)</f>
        <v>100</v>
      </c>
      <c r="M121" s="10"/>
      <c r="N121" s="10"/>
      <c r="O121" s="10"/>
      <c r="P121" s="10"/>
      <c r="Q121" s="69"/>
      <c r="R121" s="10">
        <v>27</v>
      </c>
      <c r="S121" s="10">
        <f>-T111</f>
        <v>0</v>
      </c>
      <c r="T121" s="10">
        <v>0</v>
      </c>
      <c r="U121" s="10">
        <v>12</v>
      </c>
      <c r="V121" s="69">
        <f t="shared" ref="V121:V124" si="86">SUM(R121:U121)</f>
        <v>39</v>
      </c>
      <c r="W121" s="10"/>
      <c r="X121" s="10"/>
      <c r="Y121" s="10"/>
      <c r="Z121" s="10"/>
      <c r="AA121" s="69"/>
      <c r="AB121" s="10"/>
      <c r="AC121" s="10"/>
      <c r="AD121" s="10"/>
      <c r="AE121" s="10"/>
      <c r="AF121" s="69"/>
      <c r="AG121" s="22">
        <f t="shared" ref="AG121:AG125" si="87">V121+L121</f>
        <v>139</v>
      </c>
      <c r="AH121" s="10">
        <v>36</v>
      </c>
    </row>
    <row r="122" spans="1:35" ht="15.75" x14ac:dyDescent="0.25">
      <c r="A122" s="10" t="s">
        <v>153</v>
      </c>
      <c r="B122" s="10" t="s">
        <v>151</v>
      </c>
      <c r="C122" s="10"/>
      <c r="D122" s="10"/>
      <c r="E122" s="10"/>
      <c r="F122" s="10"/>
      <c r="G122" s="69"/>
      <c r="H122" s="10">
        <v>23</v>
      </c>
      <c r="I122" s="10">
        <v>24</v>
      </c>
      <c r="J122" s="10">
        <v>22</v>
      </c>
      <c r="K122" s="10"/>
      <c r="L122" s="69">
        <f t="shared" si="85"/>
        <v>69</v>
      </c>
      <c r="M122" s="10"/>
      <c r="N122" s="10"/>
      <c r="O122" s="10"/>
      <c r="P122" s="10"/>
      <c r="Q122" s="69"/>
      <c r="R122" s="10">
        <v>28</v>
      </c>
      <c r="S122" s="10">
        <v>12</v>
      </c>
      <c r="T122" s="10">
        <v>14</v>
      </c>
      <c r="U122" s="10"/>
      <c r="V122" s="69">
        <f t="shared" si="86"/>
        <v>54</v>
      </c>
      <c r="W122" s="10"/>
      <c r="X122" s="10"/>
      <c r="Y122" s="10"/>
      <c r="Z122" s="10"/>
      <c r="AA122" s="69"/>
      <c r="AB122" s="10"/>
      <c r="AC122" s="10"/>
      <c r="AD122" s="10"/>
      <c r="AE122" s="10"/>
      <c r="AF122" s="69"/>
      <c r="AG122" s="22">
        <f t="shared" si="87"/>
        <v>123</v>
      </c>
      <c r="AH122" s="10">
        <v>36</v>
      </c>
    </row>
    <row r="123" spans="1:35" ht="31.5" x14ac:dyDescent="0.25">
      <c r="A123" s="10" t="s">
        <v>153</v>
      </c>
      <c r="B123" s="10" t="s">
        <v>152</v>
      </c>
      <c r="C123" s="10"/>
      <c r="D123" s="10"/>
      <c r="E123" s="10"/>
      <c r="F123" s="10"/>
      <c r="G123" s="69"/>
      <c r="H123" s="10"/>
      <c r="I123" s="10"/>
      <c r="J123" s="10"/>
      <c r="K123" s="10"/>
      <c r="L123" s="69">
        <f t="shared" si="85"/>
        <v>0</v>
      </c>
      <c r="M123" s="10"/>
      <c r="N123" s="10"/>
      <c r="O123" s="10"/>
      <c r="P123" s="10"/>
      <c r="Q123" s="69"/>
      <c r="R123" s="10">
        <v>23</v>
      </c>
      <c r="S123" s="10">
        <v>9</v>
      </c>
      <c r="T123" s="10">
        <v>9</v>
      </c>
      <c r="U123" s="10"/>
      <c r="V123" s="69">
        <f t="shared" si="86"/>
        <v>41</v>
      </c>
      <c r="W123" s="10"/>
      <c r="X123" s="10"/>
      <c r="Y123" s="10"/>
      <c r="Z123" s="10"/>
      <c r="AA123" s="69"/>
      <c r="AB123" s="10"/>
      <c r="AC123" s="10"/>
      <c r="AD123" s="10"/>
      <c r="AE123" s="10"/>
      <c r="AF123" s="69"/>
      <c r="AG123" s="22">
        <f t="shared" si="87"/>
        <v>41</v>
      </c>
      <c r="AH123" s="10">
        <v>9</v>
      </c>
    </row>
    <row r="124" spans="1:35" ht="15.75" x14ac:dyDescent="0.25">
      <c r="A124" s="10" t="s">
        <v>153</v>
      </c>
      <c r="B124" s="10" t="s">
        <v>141</v>
      </c>
      <c r="C124" s="10"/>
      <c r="D124" s="10"/>
      <c r="E124" s="10"/>
      <c r="F124" s="10"/>
      <c r="G124" s="69"/>
      <c r="H124" s="10"/>
      <c r="I124" s="10"/>
      <c r="J124" s="10"/>
      <c r="K124" s="10"/>
      <c r="L124" s="69">
        <f t="shared" si="85"/>
        <v>0</v>
      </c>
      <c r="M124" s="10"/>
      <c r="N124" s="10"/>
      <c r="O124" s="10"/>
      <c r="P124" s="10"/>
      <c r="Q124" s="69"/>
      <c r="R124" s="10">
        <v>47</v>
      </c>
      <c r="S124" s="10">
        <v>42</v>
      </c>
      <c r="T124" s="10">
        <v>50</v>
      </c>
      <c r="U124" s="10"/>
      <c r="V124" s="69">
        <f t="shared" si="86"/>
        <v>139</v>
      </c>
      <c r="W124" s="10"/>
      <c r="X124" s="10"/>
      <c r="Y124" s="10"/>
      <c r="Z124" s="10"/>
      <c r="AA124" s="69"/>
      <c r="AB124" s="10"/>
      <c r="AC124" s="10"/>
      <c r="AD124" s="10"/>
      <c r="AE124" s="10"/>
      <c r="AF124" s="69"/>
      <c r="AG124" s="22">
        <f t="shared" si="87"/>
        <v>139</v>
      </c>
      <c r="AH124" s="10">
        <v>50</v>
      </c>
    </row>
    <row r="125" spans="1:35" ht="15.75" x14ac:dyDescent="0.25">
      <c r="A125" s="22" t="s">
        <v>153</v>
      </c>
      <c r="B125" s="22" t="s">
        <v>32</v>
      </c>
      <c r="C125" s="22"/>
      <c r="D125" s="22"/>
      <c r="E125" s="22"/>
      <c r="F125" s="22"/>
      <c r="G125" s="73"/>
      <c r="H125" s="22">
        <f>SUM(H120:H124)</f>
        <v>69</v>
      </c>
      <c r="I125" s="22">
        <f>SUM(I120:I124)</f>
        <v>67</v>
      </c>
      <c r="J125" s="22">
        <f>SUM(J120:J124)</f>
        <v>71</v>
      </c>
      <c r="K125" s="22">
        <f>SUM(K120:K124)</f>
        <v>24</v>
      </c>
      <c r="L125" s="69">
        <f t="shared" si="85"/>
        <v>231</v>
      </c>
      <c r="M125" s="22"/>
      <c r="N125" s="22"/>
      <c r="O125" s="22"/>
      <c r="P125" s="22"/>
      <c r="Q125" s="73"/>
      <c r="R125" s="22">
        <f>SUM(R120:R124)</f>
        <v>144</v>
      </c>
      <c r="S125" s="22">
        <f>SUM(S120:S124)</f>
        <v>63</v>
      </c>
      <c r="T125" s="22">
        <f>SUM(T120:T124)</f>
        <v>81</v>
      </c>
      <c r="U125" s="22">
        <f>SUM(U120:U124)</f>
        <v>12</v>
      </c>
      <c r="V125" s="22">
        <f>SUM(V120:V124)</f>
        <v>300</v>
      </c>
      <c r="W125" s="22"/>
      <c r="X125" s="22"/>
      <c r="Y125" s="22"/>
      <c r="Z125" s="22"/>
      <c r="AA125" s="73"/>
      <c r="AB125" s="22"/>
      <c r="AC125" s="22"/>
      <c r="AD125" s="22"/>
      <c r="AE125" s="22"/>
      <c r="AF125" s="73"/>
      <c r="AG125" s="22">
        <f t="shared" si="87"/>
        <v>531</v>
      </c>
      <c r="AH125" s="22">
        <f>AH120+AH121+AH122+AH123+AH124</f>
        <v>163</v>
      </c>
    </row>
    <row r="126" spans="1:35" ht="18.75" x14ac:dyDescent="0.25">
      <c r="A126" s="161" t="s">
        <v>155</v>
      </c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</row>
    <row r="127" spans="1:35" ht="15.75" x14ac:dyDescent="0.25">
      <c r="A127" s="10" t="s">
        <v>156</v>
      </c>
      <c r="B127" s="10" t="s">
        <v>151</v>
      </c>
      <c r="C127" s="10"/>
      <c r="D127" s="10"/>
      <c r="E127" s="10"/>
      <c r="F127" s="10"/>
      <c r="G127" s="69"/>
      <c r="H127" s="10">
        <v>23</v>
      </c>
      <c r="I127" s="10">
        <v>25</v>
      </c>
      <c r="J127" s="10">
        <v>23</v>
      </c>
      <c r="K127" s="10">
        <v>0</v>
      </c>
      <c r="L127" s="69">
        <f>SUM(H127:K127)</f>
        <v>71</v>
      </c>
      <c r="M127" s="10"/>
      <c r="N127" s="10"/>
      <c r="O127" s="10"/>
      <c r="P127" s="10"/>
      <c r="Q127" s="69"/>
      <c r="R127" s="10">
        <v>48</v>
      </c>
      <c r="S127" s="10">
        <v>40</v>
      </c>
      <c r="T127" s="10">
        <v>43</v>
      </c>
      <c r="U127" s="10">
        <v>0</v>
      </c>
      <c r="V127" s="69">
        <f>SUM(R127:U127)</f>
        <v>131</v>
      </c>
      <c r="W127" s="10"/>
      <c r="X127" s="10"/>
      <c r="Y127" s="10"/>
      <c r="Z127" s="10"/>
      <c r="AA127" s="69"/>
      <c r="AB127" s="10"/>
      <c r="AC127" s="10"/>
      <c r="AD127" s="10"/>
      <c r="AE127" s="10">
        <v>0</v>
      </c>
      <c r="AF127" s="69"/>
      <c r="AG127" s="22">
        <f>V127+L127</f>
        <v>202</v>
      </c>
      <c r="AH127" s="10">
        <v>66</v>
      </c>
    </row>
    <row r="128" spans="1:35" ht="15.75" x14ac:dyDescent="0.25">
      <c r="A128" s="10" t="s">
        <v>156</v>
      </c>
      <c r="B128" s="10" t="s">
        <v>149</v>
      </c>
      <c r="C128" s="10"/>
      <c r="D128" s="10"/>
      <c r="E128" s="10"/>
      <c r="F128" s="10"/>
      <c r="G128" s="69"/>
      <c r="H128" s="10">
        <v>25</v>
      </c>
      <c r="I128" s="10">
        <v>26</v>
      </c>
      <c r="J128" s="10">
        <v>25</v>
      </c>
      <c r="K128" s="10"/>
      <c r="L128" s="69">
        <f t="shared" ref="L128:L131" si="88">SUM(H128:K128)</f>
        <v>76</v>
      </c>
      <c r="M128" s="10"/>
      <c r="N128" s="10"/>
      <c r="O128" s="10"/>
      <c r="P128" s="10"/>
      <c r="Q128" s="69"/>
      <c r="R128" s="10">
        <v>25</v>
      </c>
      <c r="S128" s="10">
        <v>23</v>
      </c>
      <c r="T128" s="10">
        <v>21</v>
      </c>
      <c r="U128" s="10"/>
      <c r="V128" s="69">
        <f t="shared" ref="V128:V130" si="89">SUM(R128:U128)</f>
        <v>69</v>
      </c>
      <c r="W128" s="10"/>
      <c r="X128" s="10"/>
      <c r="Y128" s="10"/>
      <c r="Z128" s="10"/>
      <c r="AA128" s="69"/>
      <c r="AB128" s="10"/>
      <c r="AC128" s="10"/>
      <c r="AD128" s="10"/>
      <c r="AE128" s="10"/>
      <c r="AF128" s="69"/>
      <c r="AG128" s="22">
        <f t="shared" ref="AG128:AG131" si="90">V128+L128</f>
        <v>145</v>
      </c>
      <c r="AH128" s="10">
        <v>46</v>
      </c>
    </row>
    <row r="129" spans="1:35" ht="15.75" x14ac:dyDescent="0.25">
      <c r="A129" s="10" t="s">
        <v>156</v>
      </c>
      <c r="B129" s="10" t="s">
        <v>157</v>
      </c>
      <c r="C129" s="10"/>
      <c r="D129" s="10"/>
      <c r="E129" s="10"/>
      <c r="F129" s="10"/>
      <c r="G129" s="69"/>
      <c r="H129" s="10">
        <v>25</v>
      </c>
      <c r="I129" s="10">
        <v>23</v>
      </c>
      <c r="J129" s="10">
        <v>19</v>
      </c>
      <c r="K129" s="10"/>
      <c r="L129" s="69">
        <f t="shared" si="88"/>
        <v>67</v>
      </c>
      <c r="M129" s="10"/>
      <c r="N129" s="10"/>
      <c r="O129" s="10"/>
      <c r="P129" s="10"/>
      <c r="Q129" s="69"/>
      <c r="R129" s="10">
        <v>24</v>
      </c>
      <c r="S129" s="10">
        <v>19</v>
      </c>
      <c r="T129" s="10">
        <v>10</v>
      </c>
      <c r="U129" s="10"/>
      <c r="V129" s="69">
        <f t="shared" si="89"/>
        <v>53</v>
      </c>
      <c r="W129" s="10"/>
      <c r="X129" s="10"/>
      <c r="Y129" s="10"/>
      <c r="Z129" s="10"/>
      <c r="AA129" s="69"/>
      <c r="AB129" s="10"/>
      <c r="AC129" s="10"/>
      <c r="AD129" s="10"/>
      <c r="AE129" s="10"/>
      <c r="AF129" s="69"/>
      <c r="AG129" s="22">
        <f t="shared" si="90"/>
        <v>120</v>
      </c>
      <c r="AH129" s="10">
        <v>26</v>
      </c>
    </row>
    <row r="130" spans="1:35" ht="15.75" x14ac:dyDescent="0.25">
      <c r="A130" s="10" t="s">
        <v>156</v>
      </c>
      <c r="B130" s="10" t="s">
        <v>158</v>
      </c>
      <c r="C130" s="10"/>
      <c r="D130" s="10"/>
      <c r="E130" s="10"/>
      <c r="F130" s="10"/>
      <c r="G130" s="69"/>
      <c r="H130" s="10"/>
      <c r="I130" s="10"/>
      <c r="J130" s="10"/>
      <c r="K130" s="10"/>
      <c r="L130" s="69">
        <f t="shared" si="88"/>
        <v>0</v>
      </c>
      <c r="M130" s="10"/>
      <c r="N130" s="10"/>
      <c r="O130" s="10"/>
      <c r="P130" s="10"/>
      <c r="Q130" s="69"/>
      <c r="R130" s="10">
        <v>49</v>
      </c>
      <c r="S130" s="10">
        <v>51</v>
      </c>
      <c r="T130" s="10">
        <v>48</v>
      </c>
      <c r="U130" s="10"/>
      <c r="V130" s="69">
        <f t="shared" si="89"/>
        <v>148</v>
      </c>
      <c r="W130" s="10"/>
      <c r="X130" s="10"/>
      <c r="Y130" s="10"/>
      <c r="Z130" s="10"/>
      <c r="AA130" s="69"/>
      <c r="AB130" s="10"/>
      <c r="AC130" s="10"/>
      <c r="AD130" s="10"/>
      <c r="AE130" s="10"/>
      <c r="AF130" s="69"/>
      <c r="AG130" s="22">
        <f t="shared" si="90"/>
        <v>148</v>
      </c>
      <c r="AH130" s="10">
        <v>48</v>
      </c>
    </row>
    <row r="131" spans="1:35" ht="15.75" x14ac:dyDescent="0.25">
      <c r="A131" s="22" t="s">
        <v>156</v>
      </c>
      <c r="B131" s="22" t="s">
        <v>32</v>
      </c>
      <c r="C131" s="22"/>
      <c r="D131" s="22"/>
      <c r="E131" s="22"/>
      <c r="F131" s="22"/>
      <c r="G131" s="73"/>
      <c r="H131" s="22">
        <f>SUM(H127:H130)</f>
        <v>73</v>
      </c>
      <c r="I131" s="22">
        <f>SUM(I127:I130)</f>
        <v>74</v>
      </c>
      <c r="J131" s="22">
        <f>SUM(J127:J130)</f>
        <v>67</v>
      </c>
      <c r="K131" s="22"/>
      <c r="L131" s="69">
        <f t="shared" si="88"/>
        <v>214</v>
      </c>
      <c r="M131" s="22"/>
      <c r="N131" s="22"/>
      <c r="O131" s="22"/>
      <c r="P131" s="22"/>
      <c r="Q131" s="73"/>
      <c r="R131" s="22">
        <f>SUM(R127:R130)</f>
        <v>146</v>
      </c>
      <c r="S131" s="22">
        <f>SUM(S127:S130)</f>
        <v>133</v>
      </c>
      <c r="T131" s="22">
        <f>SUM(T127:T130)</f>
        <v>122</v>
      </c>
      <c r="U131" s="22">
        <f t="shared" ref="U131:V131" si="91">SUM(U127:U130)</f>
        <v>0</v>
      </c>
      <c r="V131" s="22">
        <f t="shared" si="91"/>
        <v>401</v>
      </c>
      <c r="W131" s="22"/>
      <c r="X131" s="22"/>
      <c r="Y131" s="22"/>
      <c r="Z131" s="22"/>
      <c r="AA131" s="73"/>
      <c r="AB131" s="22"/>
      <c r="AC131" s="22"/>
      <c r="AD131" s="22"/>
      <c r="AE131" s="22"/>
      <c r="AF131" s="73"/>
      <c r="AG131" s="22">
        <f t="shared" si="90"/>
        <v>615</v>
      </c>
      <c r="AH131" s="22">
        <f>SUM(AH127:AH130)</f>
        <v>186</v>
      </c>
      <c r="AI131">
        <v>615</v>
      </c>
    </row>
    <row r="132" spans="1:35" ht="18.75" x14ac:dyDescent="0.25">
      <c r="A132" s="161" t="s">
        <v>161</v>
      </c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</row>
    <row r="133" spans="1:35" ht="15.75" customHeight="1" x14ac:dyDescent="0.25">
      <c r="A133" s="10" t="s">
        <v>162</v>
      </c>
      <c r="B133" s="10" t="s">
        <v>30</v>
      </c>
      <c r="C133" s="10"/>
      <c r="D133" s="10"/>
      <c r="E133" s="10"/>
      <c r="F133" s="10"/>
      <c r="G133" s="69"/>
      <c r="H133" s="10">
        <v>25</v>
      </c>
      <c r="I133" s="10">
        <v>22</v>
      </c>
      <c r="J133" s="10">
        <v>14</v>
      </c>
      <c r="K133" s="10">
        <v>0</v>
      </c>
      <c r="L133" s="69">
        <f>SUM(H133:K133)</f>
        <v>61</v>
      </c>
      <c r="M133" s="10"/>
      <c r="N133" s="10"/>
      <c r="O133" s="10"/>
      <c r="P133" s="10"/>
      <c r="Q133" s="69"/>
      <c r="R133" s="10"/>
      <c r="S133" s="10"/>
      <c r="T133" s="10"/>
      <c r="U133" s="10"/>
      <c r="V133" s="69"/>
      <c r="W133" s="10"/>
      <c r="X133" s="10"/>
      <c r="Y133" s="10"/>
      <c r="Z133" s="10"/>
      <c r="AA133" s="69"/>
      <c r="AB133" s="10"/>
      <c r="AC133" s="10"/>
      <c r="AD133" s="10"/>
      <c r="AE133" s="10">
        <v>0</v>
      </c>
      <c r="AF133" s="69"/>
      <c r="AG133" s="22">
        <f>L133</f>
        <v>61</v>
      </c>
      <c r="AH133" s="10">
        <v>14</v>
      </c>
    </row>
    <row r="134" spans="1:35" ht="15.75" x14ac:dyDescent="0.25">
      <c r="A134" s="22" t="s">
        <v>162</v>
      </c>
      <c r="B134" s="22" t="s">
        <v>32</v>
      </c>
      <c r="C134" s="22"/>
      <c r="D134" s="22"/>
      <c r="E134" s="22"/>
      <c r="F134" s="22"/>
      <c r="G134" s="73"/>
      <c r="H134" s="22">
        <v>25</v>
      </c>
      <c r="I134" s="22">
        <v>22</v>
      </c>
      <c r="J134" s="22">
        <v>14</v>
      </c>
      <c r="K134" s="22"/>
      <c r="L134" s="69">
        <f>SUM(H134:K134)</f>
        <v>61</v>
      </c>
      <c r="M134" s="22"/>
      <c r="N134" s="22"/>
      <c r="O134" s="22"/>
      <c r="P134" s="22"/>
      <c r="Q134" s="73"/>
      <c r="R134" s="22"/>
      <c r="S134" s="22"/>
      <c r="T134" s="22"/>
      <c r="U134" s="22"/>
      <c r="V134" s="73"/>
      <c r="W134" s="22"/>
      <c r="X134" s="22"/>
      <c r="Y134" s="22"/>
      <c r="Z134" s="22"/>
      <c r="AA134" s="73"/>
      <c r="AB134" s="22"/>
      <c r="AC134" s="22"/>
      <c r="AD134" s="22"/>
      <c r="AE134" s="22"/>
      <c r="AF134" s="73"/>
      <c r="AG134" s="22">
        <v>61</v>
      </c>
      <c r="AH134" s="22">
        <v>14</v>
      </c>
    </row>
    <row r="135" spans="1:35" ht="18.75" x14ac:dyDescent="0.25">
      <c r="A135" s="161" t="s">
        <v>175</v>
      </c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</row>
    <row r="136" spans="1:35" ht="51" customHeight="1" x14ac:dyDescent="0.25">
      <c r="A136" s="10" t="s">
        <v>163</v>
      </c>
      <c r="B136" s="10" t="s">
        <v>165</v>
      </c>
      <c r="C136" s="10"/>
      <c r="D136" s="10"/>
      <c r="E136" s="10"/>
      <c r="F136" s="10"/>
      <c r="G136" s="69"/>
      <c r="H136" s="10">
        <v>20</v>
      </c>
      <c r="I136" s="10">
        <v>16</v>
      </c>
      <c r="J136" s="10">
        <v>17</v>
      </c>
      <c r="K136" s="10">
        <v>0</v>
      </c>
      <c r="L136" s="69">
        <f>SUM(H136:K136)</f>
        <v>53</v>
      </c>
      <c r="M136" s="10">
        <v>20</v>
      </c>
      <c r="N136" s="10">
        <v>48</v>
      </c>
      <c r="O136" s="10">
        <v>33</v>
      </c>
      <c r="P136" s="10">
        <v>0</v>
      </c>
      <c r="Q136" s="69">
        <f>SUM(M136:P136)</f>
        <v>101</v>
      </c>
      <c r="R136" s="10">
        <v>5</v>
      </c>
      <c r="S136" s="10">
        <v>11</v>
      </c>
      <c r="T136" s="10">
        <v>4</v>
      </c>
      <c r="U136" s="10">
        <v>0</v>
      </c>
      <c r="V136" s="69">
        <f>SUM(R136:U136)</f>
        <v>20</v>
      </c>
      <c r="W136" s="10"/>
      <c r="X136" s="10"/>
      <c r="Y136" s="10"/>
      <c r="Z136" s="10"/>
      <c r="AA136" s="69"/>
      <c r="AB136" s="10"/>
      <c r="AC136" s="10">
        <v>6</v>
      </c>
      <c r="AD136" s="10">
        <v>15</v>
      </c>
      <c r="AE136" s="10">
        <v>11</v>
      </c>
      <c r="AF136" s="69">
        <f>SUM(AB136:AE136)</f>
        <v>32</v>
      </c>
      <c r="AG136" s="22">
        <f>AF136+V136+Q136+L136</f>
        <v>206</v>
      </c>
      <c r="AH136" s="10">
        <v>32</v>
      </c>
    </row>
    <row r="137" spans="1:35" ht="74.25" customHeight="1" x14ac:dyDescent="0.25">
      <c r="A137" s="10" t="s">
        <v>163</v>
      </c>
      <c r="B137" s="10" t="s">
        <v>166</v>
      </c>
      <c r="C137" s="10"/>
      <c r="D137" s="10"/>
      <c r="E137" s="10"/>
      <c r="F137" s="10"/>
      <c r="G137" s="69"/>
      <c r="H137" s="10">
        <v>19</v>
      </c>
      <c r="I137" s="10">
        <v>10</v>
      </c>
      <c r="J137" s="10">
        <v>13</v>
      </c>
      <c r="K137" s="10"/>
      <c r="L137" s="69">
        <f t="shared" ref="L137:L147" si="92">SUM(H137:K137)</f>
        <v>42</v>
      </c>
      <c r="M137" s="10"/>
      <c r="N137" s="10"/>
      <c r="O137" s="10"/>
      <c r="P137" s="10"/>
      <c r="Q137" s="69">
        <f t="shared" ref="Q137:Q146" si="93">SUM(M137:P137)</f>
        <v>0</v>
      </c>
      <c r="R137" s="10">
        <v>4</v>
      </c>
      <c r="S137" s="10">
        <v>2</v>
      </c>
      <c r="T137" s="10">
        <v>5</v>
      </c>
      <c r="U137" s="10"/>
      <c r="V137" s="69">
        <f t="shared" ref="V137:V146" si="94">SUM(R137:U137)</f>
        <v>11</v>
      </c>
      <c r="W137" s="10"/>
      <c r="X137" s="10"/>
      <c r="Y137" s="10"/>
      <c r="Z137" s="10"/>
      <c r="AA137" s="69"/>
      <c r="AB137" s="10"/>
      <c r="AC137" s="10"/>
      <c r="AD137" s="10"/>
      <c r="AE137" s="10"/>
      <c r="AF137" s="69">
        <f t="shared" ref="AF137:AF146" si="95">SUM(AB137:AE137)</f>
        <v>0</v>
      </c>
      <c r="AG137" s="22">
        <f t="shared" ref="AG137:AG147" si="96">AF137+V137+Q137+L137</f>
        <v>53</v>
      </c>
      <c r="AH137" s="10">
        <v>18</v>
      </c>
    </row>
    <row r="138" spans="1:35" ht="47.25" x14ac:dyDescent="0.25">
      <c r="A138" s="10" t="s">
        <v>163</v>
      </c>
      <c r="B138" s="10" t="s">
        <v>167</v>
      </c>
      <c r="C138" s="10"/>
      <c r="D138" s="10"/>
      <c r="E138" s="10"/>
      <c r="F138" s="10"/>
      <c r="G138" s="69"/>
      <c r="H138" s="10">
        <v>20</v>
      </c>
      <c r="I138" s="10">
        <v>16</v>
      </c>
      <c r="J138" s="10">
        <v>14</v>
      </c>
      <c r="K138" s="10"/>
      <c r="L138" s="69">
        <f t="shared" si="92"/>
        <v>50</v>
      </c>
      <c r="M138" s="10"/>
      <c r="N138" s="10"/>
      <c r="O138" s="10"/>
      <c r="P138" s="10"/>
      <c r="Q138" s="69">
        <f t="shared" si="93"/>
        <v>0</v>
      </c>
      <c r="R138" s="10">
        <v>5</v>
      </c>
      <c r="S138" s="10">
        <v>1</v>
      </c>
      <c r="T138" s="10">
        <v>5</v>
      </c>
      <c r="U138" s="10"/>
      <c r="V138" s="69">
        <f t="shared" si="94"/>
        <v>11</v>
      </c>
      <c r="W138" s="10"/>
      <c r="X138" s="10"/>
      <c r="Y138" s="10"/>
      <c r="Z138" s="10"/>
      <c r="AA138" s="69"/>
      <c r="AB138" s="10"/>
      <c r="AC138" s="10"/>
      <c r="AD138" s="10"/>
      <c r="AE138" s="10"/>
      <c r="AF138" s="69">
        <f t="shared" si="95"/>
        <v>0</v>
      </c>
      <c r="AG138" s="22">
        <f t="shared" si="96"/>
        <v>61</v>
      </c>
      <c r="AH138" s="10">
        <v>19</v>
      </c>
    </row>
    <row r="139" spans="1:35" ht="63" x14ac:dyDescent="0.25">
      <c r="A139" s="10" t="s">
        <v>163</v>
      </c>
      <c r="B139" s="10" t="s">
        <v>164</v>
      </c>
      <c r="C139" s="10"/>
      <c r="D139" s="10"/>
      <c r="E139" s="10"/>
      <c r="F139" s="10"/>
      <c r="G139" s="69"/>
      <c r="H139" s="10"/>
      <c r="I139" s="10"/>
      <c r="J139" s="10"/>
      <c r="K139" s="10"/>
      <c r="L139" s="69">
        <f t="shared" si="92"/>
        <v>0</v>
      </c>
      <c r="M139" s="10"/>
      <c r="N139" s="10"/>
      <c r="O139" s="10"/>
      <c r="P139" s="10"/>
      <c r="Q139" s="69">
        <f t="shared" si="93"/>
        <v>0</v>
      </c>
      <c r="R139" s="10">
        <v>50</v>
      </c>
      <c r="S139" s="10">
        <v>39</v>
      </c>
      <c r="T139" s="10">
        <v>45</v>
      </c>
      <c r="U139" s="10"/>
      <c r="V139" s="69">
        <f t="shared" si="94"/>
        <v>134</v>
      </c>
      <c r="W139" s="10"/>
      <c r="X139" s="10"/>
      <c r="Y139" s="10"/>
      <c r="Z139" s="10"/>
      <c r="AA139" s="69"/>
      <c r="AB139" s="10"/>
      <c r="AC139" s="10"/>
      <c r="AD139" s="10"/>
      <c r="AE139" s="10">
        <v>14</v>
      </c>
      <c r="AF139" s="69">
        <f t="shared" si="95"/>
        <v>14</v>
      </c>
      <c r="AG139" s="22">
        <f t="shared" si="96"/>
        <v>148</v>
      </c>
      <c r="AH139" s="10">
        <v>59</v>
      </c>
    </row>
    <row r="140" spans="1:35" ht="31.5" x14ac:dyDescent="0.25">
      <c r="A140" s="10" t="s">
        <v>163</v>
      </c>
      <c r="B140" s="10" t="s">
        <v>168</v>
      </c>
      <c r="C140" s="10"/>
      <c r="D140" s="10"/>
      <c r="E140" s="10"/>
      <c r="F140" s="10"/>
      <c r="G140" s="69"/>
      <c r="H140" s="10"/>
      <c r="I140" s="10"/>
      <c r="J140" s="10"/>
      <c r="K140" s="10"/>
      <c r="L140" s="69">
        <f t="shared" si="92"/>
        <v>0</v>
      </c>
      <c r="M140" s="10"/>
      <c r="N140" s="10"/>
      <c r="O140" s="10"/>
      <c r="P140" s="10"/>
      <c r="Q140" s="69">
        <f t="shared" si="93"/>
        <v>0</v>
      </c>
      <c r="R140" s="10">
        <v>15</v>
      </c>
      <c r="S140" s="10">
        <v>13</v>
      </c>
      <c r="T140" s="10">
        <v>14</v>
      </c>
      <c r="U140" s="10"/>
      <c r="V140" s="69">
        <f t="shared" si="94"/>
        <v>42</v>
      </c>
      <c r="W140" s="10"/>
      <c r="X140" s="10"/>
      <c r="Y140" s="10"/>
      <c r="Z140" s="10"/>
      <c r="AA140" s="69"/>
      <c r="AB140" s="10"/>
      <c r="AC140" s="10"/>
      <c r="AD140" s="10"/>
      <c r="AE140" s="10"/>
      <c r="AF140" s="69">
        <f t="shared" si="95"/>
        <v>0</v>
      </c>
      <c r="AG140" s="22">
        <f t="shared" si="96"/>
        <v>42</v>
      </c>
      <c r="AH140" s="10">
        <v>14</v>
      </c>
    </row>
    <row r="141" spans="1:35" ht="31.5" x14ac:dyDescent="0.25">
      <c r="A141" s="10" t="s">
        <v>163</v>
      </c>
      <c r="B141" s="10" t="s">
        <v>169</v>
      </c>
      <c r="C141" s="10"/>
      <c r="D141" s="10"/>
      <c r="E141" s="10"/>
      <c r="F141" s="10"/>
      <c r="G141" s="69"/>
      <c r="H141" s="10"/>
      <c r="I141" s="10"/>
      <c r="J141" s="10"/>
      <c r="K141" s="10"/>
      <c r="L141" s="69">
        <f t="shared" si="92"/>
        <v>0</v>
      </c>
      <c r="M141" s="10"/>
      <c r="N141" s="10"/>
      <c r="O141" s="10"/>
      <c r="P141" s="10"/>
      <c r="Q141" s="69">
        <f t="shared" si="93"/>
        <v>0</v>
      </c>
      <c r="R141" s="10">
        <v>33</v>
      </c>
      <c r="S141" s="10"/>
      <c r="T141" s="10"/>
      <c r="U141" s="10"/>
      <c r="V141" s="69">
        <f t="shared" si="94"/>
        <v>33</v>
      </c>
      <c r="W141" s="10"/>
      <c r="X141" s="10"/>
      <c r="Y141" s="10"/>
      <c r="Z141" s="10"/>
      <c r="AA141" s="69"/>
      <c r="AB141" s="10"/>
      <c r="AC141" s="10"/>
      <c r="AD141" s="10">
        <v>3</v>
      </c>
      <c r="AE141" s="10"/>
      <c r="AF141" s="69">
        <f t="shared" si="95"/>
        <v>3</v>
      </c>
      <c r="AG141" s="22">
        <f t="shared" si="96"/>
        <v>36</v>
      </c>
      <c r="AH141" s="10">
        <v>3</v>
      </c>
    </row>
    <row r="142" spans="1:35" ht="41.25" customHeight="1" x14ac:dyDescent="0.25">
      <c r="A142" s="10" t="s">
        <v>163</v>
      </c>
      <c r="B142" s="10" t="s">
        <v>170</v>
      </c>
      <c r="C142" s="10"/>
      <c r="D142" s="10"/>
      <c r="E142" s="10"/>
      <c r="F142" s="10"/>
      <c r="G142" s="69"/>
      <c r="H142" s="10"/>
      <c r="I142" s="10"/>
      <c r="J142" s="10"/>
      <c r="K142" s="10"/>
      <c r="L142" s="69">
        <f t="shared" si="92"/>
        <v>0</v>
      </c>
      <c r="M142" s="10"/>
      <c r="N142" s="10">
        <v>73</v>
      </c>
      <c r="O142" s="10">
        <v>25</v>
      </c>
      <c r="P142" s="10"/>
      <c r="Q142" s="69">
        <f t="shared" si="93"/>
        <v>98</v>
      </c>
      <c r="R142" s="10"/>
      <c r="S142" s="10">
        <v>24</v>
      </c>
      <c r="T142" s="10"/>
      <c r="U142" s="10"/>
      <c r="V142" s="69">
        <f t="shared" si="94"/>
        <v>24</v>
      </c>
      <c r="W142" s="10"/>
      <c r="X142" s="10"/>
      <c r="Y142" s="10"/>
      <c r="Z142" s="10"/>
      <c r="AA142" s="69"/>
      <c r="AB142" s="10"/>
      <c r="AC142" s="10"/>
      <c r="AD142" s="10">
        <v>20</v>
      </c>
      <c r="AE142" s="10"/>
      <c r="AF142" s="69">
        <f t="shared" si="95"/>
        <v>20</v>
      </c>
      <c r="AG142" s="22">
        <f t="shared" si="96"/>
        <v>142</v>
      </c>
      <c r="AH142" s="10">
        <v>69</v>
      </c>
    </row>
    <row r="143" spans="1:35" ht="23.25" customHeight="1" x14ac:dyDescent="0.25">
      <c r="A143" s="10" t="s">
        <v>163</v>
      </c>
      <c r="B143" s="10" t="s">
        <v>171</v>
      </c>
      <c r="C143" s="10"/>
      <c r="D143" s="10"/>
      <c r="E143" s="10"/>
      <c r="F143" s="10"/>
      <c r="G143" s="69"/>
      <c r="H143" s="10"/>
      <c r="I143" s="10"/>
      <c r="J143" s="10"/>
      <c r="K143" s="10"/>
      <c r="L143" s="69">
        <f t="shared" si="92"/>
        <v>0</v>
      </c>
      <c r="M143" s="10"/>
      <c r="N143" s="10">
        <v>68</v>
      </c>
      <c r="O143" s="10">
        <v>19</v>
      </c>
      <c r="P143" s="10"/>
      <c r="Q143" s="69">
        <f t="shared" si="93"/>
        <v>87</v>
      </c>
      <c r="R143" s="10"/>
      <c r="S143" s="10">
        <v>23</v>
      </c>
      <c r="T143" s="10"/>
      <c r="U143" s="10"/>
      <c r="V143" s="69">
        <f t="shared" si="94"/>
        <v>23</v>
      </c>
      <c r="W143" s="10"/>
      <c r="X143" s="10"/>
      <c r="Y143" s="10"/>
      <c r="Z143" s="10"/>
      <c r="AA143" s="69"/>
      <c r="AB143" s="10"/>
      <c r="AC143" s="10">
        <v>11</v>
      </c>
      <c r="AD143" s="10">
        <v>25</v>
      </c>
      <c r="AE143" s="10"/>
      <c r="AF143" s="69">
        <f t="shared" si="95"/>
        <v>36</v>
      </c>
      <c r="AG143" s="22">
        <f t="shared" si="96"/>
        <v>146</v>
      </c>
      <c r="AH143" s="10">
        <v>67</v>
      </c>
    </row>
    <row r="144" spans="1:35" ht="63.75" customHeight="1" x14ac:dyDescent="0.25">
      <c r="A144" s="10" t="s">
        <v>163</v>
      </c>
      <c r="B144" s="10" t="s">
        <v>172</v>
      </c>
      <c r="C144" s="10"/>
      <c r="D144" s="10"/>
      <c r="E144" s="10"/>
      <c r="F144" s="10"/>
      <c r="G144" s="69"/>
      <c r="H144" s="10"/>
      <c r="I144" s="10"/>
      <c r="J144" s="10"/>
      <c r="K144" s="10"/>
      <c r="L144" s="69">
        <f t="shared" si="92"/>
        <v>0</v>
      </c>
      <c r="M144" s="10">
        <v>49</v>
      </c>
      <c r="N144" s="10">
        <v>55</v>
      </c>
      <c r="O144" s="10">
        <v>37</v>
      </c>
      <c r="P144" s="10"/>
      <c r="Q144" s="69">
        <f t="shared" si="93"/>
        <v>141</v>
      </c>
      <c r="R144" s="10"/>
      <c r="S144" s="10"/>
      <c r="T144" s="10"/>
      <c r="U144" s="10"/>
      <c r="V144" s="69">
        <f t="shared" si="94"/>
        <v>0</v>
      </c>
      <c r="W144" s="10"/>
      <c r="X144" s="10"/>
      <c r="Y144" s="10"/>
      <c r="Z144" s="10"/>
      <c r="AA144" s="69"/>
      <c r="AB144" s="10"/>
      <c r="AC144" s="10"/>
      <c r="AD144" s="10"/>
      <c r="AE144" s="10"/>
      <c r="AF144" s="69">
        <f t="shared" si="95"/>
        <v>0</v>
      </c>
      <c r="AG144" s="22">
        <f t="shared" si="96"/>
        <v>141</v>
      </c>
      <c r="AH144" s="10">
        <v>37</v>
      </c>
    </row>
    <row r="145" spans="1:35" ht="47.25" x14ac:dyDescent="0.25">
      <c r="A145" s="10" t="s">
        <v>163</v>
      </c>
      <c r="B145" s="10" t="s">
        <v>173</v>
      </c>
      <c r="C145" s="10"/>
      <c r="D145" s="10"/>
      <c r="E145" s="10"/>
      <c r="F145" s="10"/>
      <c r="G145" s="69"/>
      <c r="H145" s="10"/>
      <c r="I145" s="10"/>
      <c r="J145" s="10"/>
      <c r="K145" s="10"/>
      <c r="L145" s="69">
        <f t="shared" si="92"/>
        <v>0</v>
      </c>
      <c r="M145" s="10">
        <v>50</v>
      </c>
      <c r="N145" s="10"/>
      <c r="O145" s="10"/>
      <c r="P145" s="10"/>
      <c r="Q145" s="69">
        <f t="shared" si="93"/>
        <v>50</v>
      </c>
      <c r="R145" s="10"/>
      <c r="S145" s="10"/>
      <c r="T145" s="10"/>
      <c r="U145" s="10"/>
      <c r="V145" s="69">
        <f t="shared" si="94"/>
        <v>0</v>
      </c>
      <c r="W145" s="10"/>
      <c r="X145" s="10"/>
      <c r="Y145" s="10"/>
      <c r="Z145" s="10"/>
      <c r="AA145" s="69"/>
      <c r="AB145" s="10"/>
      <c r="AC145" s="10"/>
      <c r="AD145" s="10"/>
      <c r="AE145" s="10"/>
      <c r="AF145" s="69">
        <f t="shared" si="95"/>
        <v>0</v>
      </c>
      <c r="AG145" s="22">
        <f t="shared" si="96"/>
        <v>50</v>
      </c>
      <c r="AH145" s="10"/>
    </row>
    <row r="146" spans="1:35" ht="62.25" customHeight="1" x14ac:dyDescent="0.25">
      <c r="A146" s="10" t="s">
        <v>163</v>
      </c>
      <c r="B146" s="10" t="s">
        <v>174</v>
      </c>
      <c r="C146" s="10"/>
      <c r="D146" s="10"/>
      <c r="E146" s="10"/>
      <c r="F146" s="10"/>
      <c r="G146" s="69"/>
      <c r="H146" s="10"/>
      <c r="I146" s="10"/>
      <c r="J146" s="10"/>
      <c r="K146" s="10"/>
      <c r="L146" s="69">
        <f t="shared" si="92"/>
        <v>0</v>
      </c>
      <c r="M146" s="10">
        <v>47</v>
      </c>
      <c r="N146" s="10">
        <v>37</v>
      </c>
      <c r="O146" s="10"/>
      <c r="P146" s="10"/>
      <c r="Q146" s="69">
        <f t="shared" si="93"/>
        <v>84</v>
      </c>
      <c r="R146" s="10"/>
      <c r="S146" s="10"/>
      <c r="T146" s="10"/>
      <c r="U146" s="10"/>
      <c r="V146" s="69">
        <f t="shared" si="94"/>
        <v>0</v>
      </c>
      <c r="W146" s="10"/>
      <c r="X146" s="10"/>
      <c r="Y146" s="10"/>
      <c r="Z146" s="10"/>
      <c r="AA146" s="69"/>
      <c r="AB146" s="10"/>
      <c r="AC146" s="10"/>
      <c r="AD146" s="10"/>
      <c r="AE146" s="10"/>
      <c r="AF146" s="69">
        <f t="shared" si="95"/>
        <v>0</v>
      </c>
      <c r="AG146" s="22">
        <f t="shared" si="96"/>
        <v>84</v>
      </c>
      <c r="AH146" s="10">
        <v>84</v>
      </c>
    </row>
    <row r="147" spans="1:35" ht="15.75" x14ac:dyDescent="0.25">
      <c r="A147" s="22" t="s">
        <v>163</v>
      </c>
      <c r="B147" s="22" t="s">
        <v>32</v>
      </c>
      <c r="C147" s="22"/>
      <c r="D147" s="22"/>
      <c r="E147" s="22"/>
      <c r="F147" s="22"/>
      <c r="G147" s="73"/>
      <c r="H147" s="22">
        <f>SUM(H136:H146)</f>
        <v>59</v>
      </c>
      <c r="I147" s="22">
        <f>SUM(I136:I146)</f>
        <v>42</v>
      </c>
      <c r="J147" s="22">
        <f>SUM(J136:J146)</f>
        <v>44</v>
      </c>
      <c r="K147" s="22"/>
      <c r="L147" s="69">
        <f t="shared" si="92"/>
        <v>145</v>
      </c>
      <c r="M147" s="22">
        <f>SUM(M136:M146)</f>
        <v>166</v>
      </c>
      <c r="N147" s="22">
        <f>SUM(N136:N146)</f>
        <v>281</v>
      </c>
      <c r="O147" s="22">
        <f>SUM(O136:O146)</f>
        <v>114</v>
      </c>
      <c r="P147" s="22">
        <f t="shared" ref="P147:Q147" si="97">SUM(P136:P146)</f>
        <v>0</v>
      </c>
      <c r="Q147" s="22">
        <f t="shared" si="97"/>
        <v>561</v>
      </c>
      <c r="R147" s="22">
        <f>SUM(R136:R146)</f>
        <v>112</v>
      </c>
      <c r="S147" s="22">
        <f>SUM(S136:S146)</f>
        <v>113</v>
      </c>
      <c r="T147" s="22">
        <f>SUM(T136:T146)</f>
        <v>73</v>
      </c>
      <c r="U147" s="22">
        <f t="shared" ref="U147:V147" si="98">SUM(U136:U146)</f>
        <v>0</v>
      </c>
      <c r="V147" s="22">
        <f t="shared" si="98"/>
        <v>298</v>
      </c>
      <c r="W147" s="22"/>
      <c r="X147" s="22"/>
      <c r="Y147" s="22"/>
      <c r="Z147" s="22"/>
      <c r="AA147" s="73"/>
      <c r="AB147" s="22"/>
      <c r="AC147" s="22">
        <f>SUM(AC136:AC146)</f>
        <v>17</v>
      </c>
      <c r="AD147" s="22">
        <f>SUM(AD136:AD146)</f>
        <v>63</v>
      </c>
      <c r="AE147" s="22">
        <f>SUM(AE136:AE146)</f>
        <v>25</v>
      </c>
      <c r="AF147" s="22">
        <f>SUM(AF136:AF146)</f>
        <v>105</v>
      </c>
      <c r="AG147" s="22">
        <f t="shared" si="96"/>
        <v>1109</v>
      </c>
      <c r="AH147" s="22">
        <f>SUM(AH136:AH146)</f>
        <v>402</v>
      </c>
    </row>
    <row r="148" spans="1:35" ht="18.75" x14ac:dyDescent="0.25">
      <c r="A148" s="161" t="s">
        <v>177</v>
      </c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</row>
    <row r="149" spans="1:35" ht="15.75" x14ac:dyDescent="0.25">
      <c r="A149" s="10" t="s">
        <v>178</v>
      </c>
      <c r="B149" s="10" t="s">
        <v>179</v>
      </c>
      <c r="C149" s="10">
        <v>12</v>
      </c>
      <c r="D149" s="10">
        <v>17</v>
      </c>
      <c r="E149" s="10">
        <v>10</v>
      </c>
      <c r="F149" s="10">
        <v>8</v>
      </c>
      <c r="G149" s="69">
        <f>SUM(C149:F149)</f>
        <v>47</v>
      </c>
      <c r="H149" s="10">
        <v>8</v>
      </c>
      <c r="I149" s="10">
        <v>1</v>
      </c>
      <c r="J149" s="10">
        <v>5</v>
      </c>
      <c r="K149" s="10">
        <v>3</v>
      </c>
      <c r="L149" s="69">
        <f>SUM(H149:K149)</f>
        <v>17</v>
      </c>
      <c r="M149" s="10"/>
      <c r="N149" s="10"/>
      <c r="O149" s="10"/>
      <c r="P149" s="10"/>
      <c r="Q149" s="69"/>
      <c r="R149" s="10"/>
      <c r="S149" s="10"/>
      <c r="T149" s="10"/>
      <c r="U149" s="10"/>
      <c r="V149" s="69"/>
      <c r="W149" s="10"/>
      <c r="X149" s="10"/>
      <c r="Y149" s="10"/>
      <c r="Z149" s="10"/>
      <c r="AA149" s="69"/>
      <c r="AB149" s="10"/>
      <c r="AC149" s="10"/>
      <c r="AD149" s="10"/>
      <c r="AE149" s="10">
        <v>0</v>
      </c>
      <c r="AF149" s="69"/>
      <c r="AG149" s="22">
        <f>L149+G149</f>
        <v>64</v>
      </c>
      <c r="AH149" s="10">
        <v>11</v>
      </c>
    </row>
    <row r="150" spans="1:35" ht="15.75" x14ac:dyDescent="0.25">
      <c r="A150" s="10" t="s">
        <v>178</v>
      </c>
      <c r="B150" s="10" t="s">
        <v>180</v>
      </c>
      <c r="C150" s="10">
        <v>12</v>
      </c>
      <c r="D150" s="10">
        <v>14</v>
      </c>
      <c r="E150" s="10">
        <v>0</v>
      </c>
      <c r="F150" s="10">
        <v>0</v>
      </c>
      <c r="G150" s="69">
        <f t="shared" ref="G150:G153" si="99">SUM(C150:F150)</f>
        <v>26</v>
      </c>
      <c r="H150" s="10">
        <v>0</v>
      </c>
      <c r="I150" s="10">
        <v>2</v>
      </c>
      <c r="J150" s="10">
        <v>0</v>
      </c>
      <c r="K150" s="10">
        <v>0</v>
      </c>
      <c r="L150" s="69">
        <f t="shared" ref="L150:L153" si="100">SUM(H150:K150)</f>
        <v>2</v>
      </c>
      <c r="M150" s="10"/>
      <c r="N150" s="10"/>
      <c r="O150" s="10"/>
      <c r="P150" s="10"/>
      <c r="Q150" s="69"/>
      <c r="R150" s="10"/>
      <c r="S150" s="10"/>
      <c r="T150" s="10"/>
      <c r="U150" s="10"/>
      <c r="V150" s="69"/>
      <c r="W150" s="10"/>
      <c r="X150" s="10"/>
      <c r="Y150" s="10"/>
      <c r="Z150" s="10"/>
      <c r="AA150" s="69"/>
      <c r="AB150" s="10"/>
      <c r="AC150" s="10"/>
      <c r="AD150" s="10"/>
      <c r="AE150" s="10"/>
      <c r="AF150" s="69"/>
      <c r="AG150" s="22">
        <f t="shared" ref="AG150:AG153" si="101">L150+G150</f>
        <v>28</v>
      </c>
      <c r="AH150" s="10">
        <v>0</v>
      </c>
    </row>
    <row r="151" spans="1:35" ht="15.75" x14ac:dyDescent="0.25">
      <c r="A151" s="10" t="s">
        <v>178</v>
      </c>
      <c r="B151" s="10" t="s">
        <v>181</v>
      </c>
      <c r="C151" s="10">
        <v>16</v>
      </c>
      <c r="D151" s="10">
        <v>17</v>
      </c>
      <c r="E151" s="10">
        <v>15</v>
      </c>
      <c r="F151" s="10">
        <v>0</v>
      </c>
      <c r="G151" s="69">
        <f t="shared" si="99"/>
        <v>48</v>
      </c>
      <c r="H151" s="10">
        <v>5</v>
      </c>
      <c r="I151" s="10">
        <v>3</v>
      </c>
      <c r="J151" s="10">
        <v>0</v>
      </c>
      <c r="K151" s="10">
        <v>0</v>
      </c>
      <c r="L151" s="69">
        <f t="shared" si="100"/>
        <v>8</v>
      </c>
      <c r="M151" s="10"/>
      <c r="N151" s="10"/>
      <c r="O151" s="10"/>
      <c r="P151" s="10"/>
      <c r="Q151" s="69"/>
      <c r="R151" s="10"/>
      <c r="S151" s="10"/>
      <c r="T151" s="10"/>
      <c r="U151" s="10"/>
      <c r="V151" s="69"/>
      <c r="W151" s="10"/>
      <c r="X151" s="10"/>
      <c r="Y151" s="10"/>
      <c r="Z151" s="10"/>
      <c r="AA151" s="69"/>
      <c r="AB151" s="10"/>
      <c r="AC151" s="10"/>
      <c r="AD151" s="10"/>
      <c r="AE151" s="10"/>
      <c r="AF151" s="69"/>
      <c r="AG151" s="22">
        <f t="shared" si="101"/>
        <v>56</v>
      </c>
      <c r="AH151" s="10">
        <v>15</v>
      </c>
    </row>
    <row r="152" spans="1:35" ht="32.25" customHeight="1" x14ac:dyDescent="0.25">
      <c r="A152" s="10" t="s">
        <v>178</v>
      </c>
      <c r="B152" s="10" t="s">
        <v>183</v>
      </c>
      <c r="C152" s="10">
        <v>16</v>
      </c>
      <c r="D152" s="10">
        <v>21</v>
      </c>
      <c r="E152" s="10">
        <v>8</v>
      </c>
      <c r="F152" s="10">
        <v>7</v>
      </c>
      <c r="G152" s="69">
        <f t="shared" si="99"/>
        <v>52</v>
      </c>
      <c r="H152" s="10">
        <v>5</v>
      </c>
      <c r="I152" s="10">
        <v>1</v>
      </c>
      <c r="J152" s="10">
        <v>6</v>
      </c>
      <c r="K152" s="10">
        <v>2</v>
      </c>
      <c r="L152" s="69">
        <f t="shared" si="100"/>
        <v>14</v>
      </c>
      <c r="M152" s="10"/>
      <c r="N152" s="10"/>
      <c r="O152" s="10"/>
      <c r="P152" s="10"/>
      <c r="Q152" s="69"/>
      <c r="R152" s="10"/>
      <c r="S152" s="10"/>
      <c r="T152" s="10"/>
      <c r="U152" s="10"/>
      <c r="V152" s="69"/>
      <c r="W152" s="10"/>
      <c r="X152" s="10"/>
      <c r="Y152" s="10"/>
      <c r="Z152" s="10"/>
      <c r="AA152" s="69"/>
      <c r="AB152" s="10"/>
      <c r="AC152" s="10"/>
      <c r="AD152" s="10"/>
      <c r="AE152" s="10"/>
      <c r="AF152" s="69"/>
      <c r="AG152" s="22">
        <f t="shared" si="101"/>
        <v>66</v>
      </c>
      <c r="AH152" s="10">
        <v>9</v>
      </c>
    </row>
    <row r="153" spans="1:35" ht="18.75" x14ac:dyDescent="0.25">
      <c r="A153" s="22" t="s">
        <v>178</v>
      </c>
      <c r="B153" s="22" t="s">
        <v>182</v>
      </c>
      <c r="C153" s="22">
        <f t="shared" ref="C153:K153" si="102">SUM(C149:C152)</f>
        <v>56</v>
      </c>
      <c r="D153" s="22">
        <f t="shared" si="102"/>
        <v>69</v>
      </c>
      <c r="E153" s="22">
        <f t="shared" si="102"/>
        <v>33</v>
      </c>
      <c r="F153" s="22">
        <f t="shared" si="102"/>
        <v>15</v>
      </c>
      <c r="G153" s="69">
        <f t="shared" si="99"/>
        <v>173</v>
      </c>
      <c r="H153" s="22">
        <f t="shared" si="102"/>
        <v>18</v>
      </c>
      <c r="I153" s="22">
        <f t="shared" si="102"/>
        <v>7</v>
      </c>
      <c r="J153" s="22">
        <f t="shared" si="102"/>
        <v>11</v>
      </c>
      <c r="K153" s="22">
        <f t="shared" si="102"/>
        <v>5</v>
      </c>
      <c r="L153" s="69">
        <f t="shared" si="100"/>
        <v>41</v>
      </c>
      <c r="M153" s="22"/>
      <c r="N153" s="22"/>
      <c r="O153" s="22"/>
      <c r="P153" s="22"/>
      <c r="Q153" s="73"/>
      <c r="R153" s="22"/>
      <c r="S153" s="22"/>
      <c r="T153" s="22"/>
      <c r="U153" s="22"/>
      <c r="V153" s="73"/>
      <c r="W153" s="22"/>
      <c r="X153" s="22"/>
      <c r="Y153" s="22"/>
      <c r="Z153" s="22"/>
      <c r="AA153" s="73"/>
      <c r="AB153" s="22"/>
      <c r="AC153" s="22"/>
      <c r="AD153" s="22"/>
      <c r="AE153" s="22"/>
      <c r="AF153" s="73"/>
      <c r="AG153" s="22">
        <f t="shared" si="101"/>
        <v>214</v>
      </c>
      <c r="AH153" s="22">
        <f>SUM(AH149:AH152)</f>
        <v>35</v>
      </c>
    </row>
    <row r="154" spans="1:35" ht="18.75" x14ac:dyDescent="0.25">
      <c r="A154" s="161" t="s">
        <v>185</v>
      </c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</row>
    <row r="155" spans="1:35" ht="47.25" x14ac:dyDescent="0.25">
      <c r="A155" s="10" t="s">
        <v>186</v>
      </c>
      <c r="B155" s="10" t="s">
        <v>188</v>
      </c>
      <c r="C155" s="10">
        <v>37</v>
      </c>
      <c r="D155" s="10">
        <v>39</v>
      </c>
      <c r="E155" s="10">
        <v>40</v>
      </c>
      <c r="F155" s="10">
        <v>21</v>
      </c>
      <c r="G155" s="69">
        <f>SUM(C155:F155)</f>
        <v>137</v>
      </c>
      <c r="H155" s="10">
        <v>2</v>
      </c>
      <c r="I155" s="10">
        <v>3</v>
      </c>
      <c r="J155" s="10">
        <v>11</v>
      </c>
      <c r="K155" s="10">
        <v>10</v>
      </c>
      <c r="L155" s="69">
        <f>SUM(H155:K155)</f>
        <v>26</v>
      </c>
      <c r="M155" s="10"/>
      <c r="N155" s="10"/>
      <c r="O155" s="10"/>
      <c r="P155" s="10"/>
      <c r="Q155" s="69"/>
      <c r="R155" s="10"/>
      <c r="S155" s="10"/>
      <c r="T155" s="10"/>
      <c r="U155" s="10"/>
      <c r="V155" s="69"/>
      <c r="W155" s="10"/>
      <c r="X155" s="10"/>
      <c r="Y155" s="10"/>
      <c r="Z155" s="10"/>
      <c r="AA155" s="69"/>
      <c r="AB155" s="10"/>
      <c r="AC155" s="10"/>
      <c r="AD155" s="10"/>
      <c r="AE155" s="10">
        <v>0</v>
      </c>
      <c r="AF155" s="69"/>
      <c r="AG155" s="22">
        <f>L155+G155</f>
        <v>163</v>
      </c>
      <c r="AH155" s="10">
        <v>31</v>
      </c>
    </row>
    <row r="156" spans="1:35" ht="15.75" x14ac:dyDescent="0.25">
      <c r="A156" s="10" t="s">
        <v>186</v>
      </c>
      <c r="B156" s="10" t="s">
        <v>189</v>
      </c>
      <c r="C156" s="10">
        <v>11</v>
      </c>
      <c r="D156" s="10">
        <v>8</v>
      </c>
      <c r="E156" s="10">
        <v>8</v>
      </c>
      <c r="F156" s="10">
        <v>5</v>
      </c>
      <c r="G156" s="69">
        <f t="shared" ref="G156:G160" si="103">SUM(C156:F156)</f>
        <v>32</v>
      </c>
      <c r="H156" s="10">
        <v>3</v>
      </c>
      <c r="I156" s="10"/>
      <c r="J156" s="10">
        <v>2</v>
      </c>
      <c r="K156" s="10">
        <v>1</v>
      </c>
      <c r="L156" s="69">
        <f t="shared" ref="L156:L160" si="104">SUM(H156:K156)</f>
        <v>6</v>
      </c>
      <c r="M156" s="10"/>
      <c r="N156" s="10"/>
      <c r="O156" s="10"/>
      <c r="P156" s="10"/>
      <c r="Q156" s="69"/>
      <c r="R156" s="10"/>
      <c r="S156" s="10"/>
      <c r="T156" s="10"/>
      <c r="U156" s="10"/>
      <c r="V156" s="69"/>
      <c r="W156" s="10"/>
      <c r="X156" s="10"/>
      <c r="Y156" s="10"/>
      <c r="Z156" s="10"/>
      <c r="AA156" s="69"/>
      <c r="AB156" s="10"/>
      <c r="AC156" s="10"/>
      <c r="AD156" s="10"/>
      <c r="AE156" s="10"/>
      <c r="AF156" s="69"/>
      <c r="AG156" s="22">
        <f t="shared" ref="AG156:AG160" si="105">L156+G156</f>
        <v>38</v>
      </c>
      <c r="AH156" s="10">
        <v>6</v>
      </c>
    </row>
    <row r="157" spans="1:35" ht="15.75" x14ac:dyDescent="0.25">
      <c r="A157" s="10" t="s">
        <v>186</v>
      </c>
      <c r="B157" s="10" t="s">
        <v>190</v>
      </c>
      <c r="C157" s="10">
        <v>8</v>
      </c>
      <c r="D157" s="10">
        <v>9</v>
      </c>
      <c r="E157" s="10">
        <v>6</v>
      </c>
      <c r="F157" s="10">
        <v>2</v>
      </c>
      <c r="G157" s="69">
        <f t="shared" si="103"/>
        <v>25</v>
      </c>
      <c r="H157" s="10"/>
      <c r="I157" s="10">
        <v>2</v>
      </c>
      <c r="J157" s="10">
        <v>1</v>
      </c>
      <c r="K157" s="10">
        <v>1</v>
      </c>
      <c r="L157" s="69">
        <f t="shared" si="104"/>
        <v>4</v>
      </c>
      <c r="M157" s="10"/>
      <c r="N157" s="10"/>
      <c r="O157" s="10"/>
      <c r="P157" s="10"/>
      <c r="Q157" s="69"/>
      <c r="R157" s="10"/>
      <c r="S157" s="10"/>
      <c r="T157" s="10"/>
      <c r="U157" s="10"/>
      <c r="V157" s="69"/>
      <c r="W157" s="10"/>
      <c r="X157" s="10"/>
      <c r="Y157" s="10"/>
      <c r="Z157" s="10"/>
      <c r="AA157" s="69"/>
      <c r="AB157" s="10"/>
      <c r="AC157" s="10"/>
      <c r="AD157" s="10"/>
      <c r="AE157" s="10"/>
      <c r="AF157" s="69"/>
      <c r="AG157" s="22">
        <f t="shared" si="105"/>
        <v>29</v>
      </c>
      <c r="AH157" s="10">
        <v>3</v>
      </c>
    </row>
    <row r="158" spans="1:35" ht="15.75" x14ac:dyDescent="0.25">
      <c r="A158" s="10" t="s">
        <v>186</v>
      </c>
      <c r="B158" s="10" t="s">
        <v>191</v>
      </c>
      <c r="C158" s="10">
        <v>2</v>
      </c>
      <c r="D158" s="10">
        <v>2</v>
      </c>
      <c r="E158" s="10"/>
      <c r="F158" s="10"/>
      <c r="G158" s="69">
        <f t="shared" si="103"/>
        <v>4</v>
      </c>
      <c r="H158" s="10">
        <v>1</v>
      </c>
      <c r="I158" s="10"/>
      <c r="J158" s="10">
        <v>3</v>
      </c>
      <c r="K158" s="10"/>
      <c r="L158" s="69">
        <f t="shared" si="104"/>
        <v>4</v>
      </c>
      <c r="M158" s="10"/>
      <c r="N158" s="10"/>
      <c r="O158" s="10"/>
      <c r="P158" s="10"/>
      <c r="Q158" s="69"/>
      <c r="R158" s="10"/>
      <c r="S158" s="10"/>
      <c r="T158" s="10"/>
      <c r="U158" s="10"/>
      <c r="V158" s="69"/>
      <c r="W158" s="10"/>
      <c r="X158" s="10"/>
      <c r="Y158" s="10"/>
      <c r="Z158" s="10"/>
      <c r="AA158" s="69"/>
      <c r="AB158" s="10"/>
      <c r="AC158" s="10"/>
      <c r="AD158" s="10"/>
      <c r="AE158" s="10"/>
      <c r="AF158" s="69"/>
      <c r="AG158" s="22">
        <f t="shared" si="105"/>
        <v>8</v>
      </c>
      <c r="AH158" s="10"/>
    </row>
    <row r="159" spans="1:35" ht="31.5" x14ac:dyDescent="0.25">
      <c r="A159" s="10" t="s">
        <v>186</v>
      </c>
      <c r="B159" s="10" t="s">
        <v>192</v>
      </c>
      <c r="C159" s="10">
        <v>19</v>
      </c>
      <c r="D159" s="10">
        <v>16</v>
      </c>
      <c r="E159" s="10">
        <v>12</v>
      </c>
      <c r="F159" s="10">
        <v>6</v>
      </c>
      <c r="G159" s="69">
        <f t="shared" si="103"/>
        <v>53</v>
      </c>
      <c r="H159" s="10">
        <v>2</v>
      </c>
      <c r="I159" s="10">
        <v>2</v>
      </c>
      <c r="J159" s="10">
        <v>1</v>
      </c>
      <c r="K159" s="10"/>
      <c r="L159" s="69">
        <f t="shared" si="104"/>
        <v>5</v>
      </c>
      <c r="M159" s="10"/>
      <c r="N159" s="10"/>
      <c r="O159" s="10"/>
      <c r="P159" s="10"/>
      <c r="Q159" s="69"/>
      <c r="R159" s="10"/>
      <c r="S159" s="10"/>
      <c r="T159" s="10"/>
      <c r="U159" s="10"/>
      <c r="V159" s="69"/>
      <c r="W159" s="10"/>
      <c r="X159" s="10"/>
      <c r="Y159" s="10"/>
      <c r="Z159" s="10"/>
      <c r="AA159" s="69"/>
      <c r="AB159" s="10"/>
      <c r="AC159" s="10"/>
      <c r="AD159" s="10"/>
      <c r="AE159" s="10"/>
      <c r="AF159" s="69"/>
      <c r="AG159" s="22">
        <f t="shared" si="105"/>
        <v>58</v>
      </c>
      <c r="AH159" s="10">
        <v>6</v>
      </c>
    </row>
    <row r="160" spans="1:35" ht="15.75" x14ac:dyDescent="0.25">
      <c r="A160" s="22" t="s">
        <v>186</v>
      </c>
      <c r="B160" s="22" t="s">
        <v>16</v>
      </c>
      <c r="C160" s="22">
        <f>SUM(C155:C159)</f>
        <v>77</v>
      </c>
      <c r="D160" s="22">
        <f>SUM(D155:D159)</f>
        <v>74</v>
      </c>
      <c r="E160" s="22">
        <v>66</v>
      </c>
      <c r="F160" s="22">
        <v>34</v>
      </c>
      <c r="G160" s="69">
        <f t="shared" si="103"/>
        <v>251</v>
      </c>
      <c r="H160" s="22">
        <f>SUM(H155:H159)</f>
        <v>8</v>
      </c>
      <c r="I160" s="22">
        <v>7</v>
      </c>
      <c r="J160" s="22">
        <v>18</v>
      </c>
      <c r="K160" s="22">
        <f>SUM(K155:K159)</f>
        <v>12</v>
      </c>
      <c r="L160" s="69">
        <f t="shared" si="104"/>
        <v>45</v>
      </c>
      <c r="M160" s="22"/>
      <c r="N160" s="22"/>
      <c r="O160" s="22"/>
      <c r="P160" s="22"/>
      <c r="Q160" s="73"/>
      <c r="R160" s="22"/>
      <c r="S160" s="22"/>
      <c r="T160" s="22"/>
      <c r="U160" s="22"/>
      <c r="V160" s="73"/>
      <c r="W160" s="22"/>
      <c r="X160" s="22"/>
      <c r="Y160" s="22"/>
      <c r="Z160" s="22"/>
      <c r="AA160" s="73"/>
      <c r="AB160" s="22"/>
      <c r="AC160" s="22"/>
      <c r="AD160" s="22"/>
      <c r="AE160" s="22"/>
      <c r="AF160" s="73"/>
      <c r="AG160" s="22">
        <f t="shared" si="105"/>
        <v>296</v>
      </c>
      <c r="AH160" s="22">
        <f>SUM(AH155:AH159)</f>
        <v>46</v>
      </c>
      <c r="AI160">
        <v>296</v>
      </c>
    </row>
    <row r="161" spans="1:34" ht="18.75" x14ac:dyDescent="0.25">
      <c r="A161" s="193" t="s">
        <v>824</v>
      </c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</row>
    <row r="162" spans="1:34" ht="31.5" x14ac:dyDescent="0.25">
      <c r="A162" s="10" t="s">
        <v>825</v>
      </c>
      <c r="B162" s="10" t="s">
        <v>826</v>
      </c>
      <c r="C162" s="10">
        <v>24</v>
      </c>
      <c r="D162" s="10">
        <v>15</v>
      </c>
      <c r="E162" s="10">
        <v>20</v>
      </c>
      <c r="F162" s="10">
        <v>0</v>
      </c>
      <c r="G162" s="69">
        <f>SUM(C162:F162)</f>
        <v>59</v>
      </c>
      <c r="H162" s="10"/>
      <c r="I162" s="10"/>
      <c r="J162" s="10"/>
      <c r="K162" s="10"/>
      <c r="L162" s="69"/>
      <c r="M162" s="10"/>
      <c r="N162" s="10"/>
      <c r="O162" s="10"/>
      <c r="P162" s="10"/>
      <c r="Q162" s="69"/>
      <c r="R162" s="10"/>
      <c r="S162" s="10"/>
      <c r="T162" s="10"/>
      <c r="U162" s="10"/>
      <c r="V162" s="69"/>
      <c r="W162" s="10"/>
      <c r="X162" s="10"/>
      <c r="Y162" s="10"/>
      <c r="Z162" s="10"/>
      <c r="AA162" s="69"/>
      <c r="AB162" s="10"/>
      <c r="AC162" s="10"/>
      <c r="AD162" s="10"/>
      <c r="AE162" s="10">
        <v>0</v>
      </c>
      <c r="AF162" s="69"/>
      <c r="AG162" s="22">
        <f>G162</f>
        <v>59</v>
      </c>
      <c r="AH162" s="10">
        <v>20</v>
      </c>
    </row>
    <row r="163" spans="1:34" ht="15.75" x14ac:dyDescent="0.25">
      <c r="A163" s="10" t="s">
        <v>825</v>
      </c>
      <c r="B163" s="10" t="s">
        <v>827</v>
      </c>
      <c r="C163" s="10"/>
      <c r="D163" s="10"/>
      <c r="E163" s="10"/>
      <c r="F163" s="10"/>
      <c r="G163" s="69">
        <f t="shared" ref="G163:G164" si="106">SUM(C163:F163)</f>
        <v>0</v>
      </c>
      <c r="H163" s="10"/>
      <c r="I163" s="10"/>
      <c r="J163" s="10"/>
      <c r="K163" s="10"/>
      <c r="L163" s="69"/>
      <c r="M163" s="10"/>
      <c r="N163" s="10"/>
      <c r="O163" s="10"/>
      <c r="P163" s="10"/>
      <c r="Q163" s="69"/>
      <c r="R163" s="10"/>
      <c r="S163" s="10"/>
      <c r="T163" s="10"/>
      <c r="U163" s="10"/>
      <c r="V163" s="69"/>
      <c r="W163" s="10"/>
      <c r="X163" s="10"/>
      <c r="Y163" s="10"/>
      <c r="Z163" s="10"/>
      <c r="AA163" s="69"/>
      <c r="AB163" s="10"/>
      <c r="AC163" s="10"/>
      <c r="AD163" s="10"/>
      <c r="AE163" s="10"/>
      <c r="AF163" s="69"/>
      <c r="AG163" s="22">
        <f t="shared" ref="AG163:AG164" si="107">G163</f>
        <v>0</v>
      </c>
      <c r="AH163" s="10"/>
    </row>
    <row r="164" spans="1:34" ht="15.75" x14ac:dyDescent="0.25">
      <c r="A164" s="22" t="s">
        <v>825</v>
      </c>
      <c r="B164" s="22"/>
      <c r="C164" s="22">
        <v>24</v>
      </c>
      <c r="D164" s="22">
        <v>15</v>
      </c>
      <c r="E164" s="22">
        <v>20</v>
      </c>
      <c r="F164" s="22"/>
      <c r="G164" s="69">
        <f t="shared" si="106"/>
        <v>59</v>
      </c>
      <c r="H164" s="22"/>
      <c r="I164" s="22"/>
      <c r="J164" s="22"/>
      <c r="K164" s="22"/>
      <c r="L164" s="73"/>
      <c r="M164" s="22"/>
      <c r="N164" s="22"/>
      <c r="O164" s="22"/>
      <c r="P164" s="22"/>
      <c r="Q164" s="73"/>
      <c r="R164" s="22"/>
      <c r="S164" s="22"/>
      <c r="T164" s="22"/>
      <c r="U164" s="22"/>
      <c r="V164" s="73"/>
      <c r="W164" s="22"/>
      <c r="X164" s="22"/>
      <c r="Y164" s="22"/>
      <c r="Z164" s="22"/>
      <c r="AA164" s="73"/>
      <c r="AB164" s="22"/>
      <c r="AC164" s="22"/>
      <c r="AD164" s="22"/>
      <c r="AE164" s="22"/>
      <c r="AF164" s="73"/>
      <c r="AG164" s="22">
        <f t="shared" si="107"/>
        <v>59</v>
      </c>
      <c r="AH164" s="22">
        <v>20</v>
      </c>
    </row>
    <row r="165" spans="1:34" ht="18.75" x14ac:dyDescent="0.25">
      <c r="A165" s="161" t="s">
        <v>193</v>
      </c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</row>
    <row r="166" spans="1:34" ht="15.75" x14ac:dyDescent="0.25">
      <c r="A166" s="10" t="s">
        <v>194</v>
      </c>
      <c r="B166" s="10" t="s">
        <v>195</v>
      </c>
      <c r="C166" s="10"/>
      <c r="D166" s="10"/>
      <c r="E166" s="10"/>
      <c r="F166" s="10"/>
      <c r="G166" s="69"/>
      <c r="H166" s="10">
        <v>4</v>
      </c>
      <c r="I166" s="10">
        <v>3</v>
      </c>
      <c r="J166" s="10">
        <v>5</v>
      </c>
      <c r="K166" s="10">
        <v>4</v>
      </c>
      <c r="L166" s="69">
        <f>SUM(H166:K166)</f>
        <v>16</v>
      </c>
      <c r="M166" s="10"/>
      <c r="N166" s="10"/>
      <c r="O166" s="10"/>
      <c r="P166" s="10"/>
      <c r="Q166" s="69"/>
      <c r="R166" s="10"/>
      <c r="S166" s="10"/>
      <c r="T166" s="10"/>
      <c r="U166" s="10"/>
      <c r="V166" s="69"/>
      <c r="W166" s="10"/>
      <c r="X166" s="10"/>
      <c r="Y166" s="10"/>
      <c r="Z166" s="10"/>
      <c r="AA166" s="69"/>
      <c r="AB166" s="10"/>
      <c r="AC166" s="10"/>
      <c r="AD166" s="10"/>
      <c r="AE166" s="10">
        <v>0</v>
      </c>
      <c r="AF166" s="69"/>
      <c r="AG166" s="22">
        <f>L166</f>
        <v>16</v>
      </c>
      <c r="AH166" s="10"/>
    </row>
    <row r="167" spans="1:34" ht="15.75" x14ac:dyDescent="0.25">
      <c r="A167" s="22" t="s">
        <v>194</v>
      </c>
      <c r="B167" s="22"/>
      <c r="C167" s="22"/>
      <c r="D167" s="22"/>
      <c r="E167" s="22"/>
      <c r="F167" s="22"/>
      <c r="G167" s="73"/>
      <c r="H167" s="22">
        <v>4</v>
      </c>
      <c r="I167" s="22">
        <v>3</v>
      </c>
      <c r="J167" s="22">
        <v>5</v>
      </c>
      <c r="K167" s="22">
        <v>4</v>
      </c>
      <c r="L167" s="69">
        <f>SUM(H167:K167)</f>
        <v>16</v>
      </c>
      <c r="M167" s="22"/>
      <c r="N167" s="22"/>
      <c r="O167" s="22"/>
      <c r="P167" s="22"/>
      <c r="Q167" s="73"/>
      <c r="R167" s="22"/>
      <c r="S167" s="22"/>
      <c r="T167" s="22"/>
      <c r="U167" s="22"/>
      <c r="V167" s="73"/>
      <c r="W167" s="22"/>
      <c r="X167" s="22"/>
      <c r="Y167" s="22"/>
      <c r="Z167" s="22"/>
      <c r="AA167" s="73"/>
      <c r="AB167" s="22"/>
      <c r="AC167" s="22"/>
      <c r="AD167" s="22"/>
      <c r="AE167" s="22"/>
      <c r="AF167" s="73"/>
      <c r="AG167" s="22">
        <v>16</v>
      </c>
      <c r="AH167" s="22"/>
    </row>
    <row r="168" spans="1:34" ht="18.75" x14ac:dyDescent="0.25">
      <c r="A168" s="161" t="s">
        <v>197</v>
      </c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</row>
    <row r="169" spans="1:34" ht="63" x14ac:dyDescent="0.25">
      <c r="A169" s="10" t="s">
        <v>198</v>
      </c>
      <c r="B169" s="10" t="s">
        <v>199</v>
      </c>
      <c r="C169" s="10">
        <v>4</v>
      </c>
      <c r="D169" s="10">
        <v>6</v>
      </c>
      <c r="E169" s="10">
        <v>10</v>
      </c>
      <c r="F169" s="10">
        <v>0</v>
      </c>
      <c r="G169" s="69">
        <f>SUM(C169:F169)</f>
        <v>20</v>
      </c>
      <c r="H169" s="10"/>
      <c r="I169" s="10">
        <v>4</v>
      </c>
      <c r="J169" s="10"/>
      <c r="K169" s="10">
        <v>0</v>
      </c>
      <c r="L169" s="69">
        <f>SUM(H169:K169)</f>
        <v>4</v>
      </c>
      <c r="M169" s="10"/>
      <c r="N169" s="10"/>
      <c r="O169" s="10"/>
      <c r="P169" s="10"/>
      <c r="Q169" s="69"/>
      <c r="R169" s="10"/>
      <c r="S169" s="10"/>
      <c r="T169" s="10"/>
      <c r="U169" s="10"/>
      <c r="V169" s="69"/>
      <c r="W169" s="10"/>
      <c r="X169" s="10"/>
      <c r="Y169" s="10"/>
      <c r="Z169" s="10"/>
      <c r="AA169" s="69"/>
      <c r="AB169" s="10"/>
      <c r="AC169" s="10"/>
      <c r="AD169" s="10"/>
      <c r="AE169" s="10">
        <v>0</v>
      </c>
      <c r="AF169" s="69">
        <f>SUM(AB169:AE169)</f>
        <v>0</v>
      </c>
      <c r="AG169" s="22">
        <f>AF169+L169+G169</f>
        <v>24</v>
      </c>
      <c r="AH169" s="10">
        <v>10</v>
      </c>
    </row>
    <row r="170" spans="1:34" ht="63" x14ac:dyDescent="0.25">
      <c r="A170" s="10" t="s">
        <v>198</v>
      </c>
      <c r="B170" s="10" t="s">
        <v>200</v>
      </c>
      <c r="C170" s="10">
        <v>10</v>
      </c>
      <c r="D170" s="10">
        <v>8</v>
      </c>
      <c r="E170" s="10">
        <v>18</v>
      </c>
      <c r="F170" s="10"/>
      <c r="G170" s="69">
        <f t="shared" ref="G170:G173" si="108">SUM(C170:F170)</f>
        <v>36</v>
      </c>
      <c r="H170" s="10"/>
      <c r="I170" s="10">
        <v>5</v>
      </c>
      <c r="J170" s="10"/>
      <c r="K170" s="10"/>
      <c r="L170" s="69">
        <f t="shared" ref="L170:L173" si="109">SUM(H170:K170)</f>
        <v>5</v>
      </c>
      <c r="M170" s="10"/>
      <c r="N170" s="10"/>
      <c r="O170" s="10"/>
      <c r="P170" s="10"/>
      <c r="Q170" s="69"/>
      <c r="R170" s="10"/>
      <c r="S170" s="10"/>
      <c r="T170" s="10"/>
      <c r="U170" s="10"/>
      <c r="V170" s="69"/>
      <c r="W170" s="10"/>
      <c r="X170" s="10"/>
      <c r="Y170" s="10"/>
      <c r="Z170" s="10"/>
      <c r="AA170" s="69"/>
      <c r="AB170" s="10"/>
      <c r="AC170" s="10"/>
      <c r="AD170" s="10"/>
      <c r="AE170" s="10"/>
      <c r="AF170" s="69">
        <f t="shared" ref="AF170:AF172" si="110">SUM(AB170:AE170)</f>
        <v>0</v>
      </c>
      <c r="AG170" s="22">
        <f t="shared" ref="AG170:AG173" si="111">AF170+L170+G170</f>
        <v>41</v>
      </c>
      <c r="AH170" s="10">
        <v>18</v>
      </c>
    </row>
    <row r="171" spans="1:34" ht="15.75" x14ac:dyDescent="0.25">
      <c r="A171" s="10" t="s">
        <v>198</v>
      </c>
      <c r="B171" s="10" t="s">
        <v>202</v>
      </c>
      <c r="C171" s="10">
        <v>11</v>
      </c>
      <c r="D171" s="10">
        <v>7</v>
      </c>
      <c r="E171" s="10">
        <v>6</v>
      </c>
      <c r="F171" s="10"/>
      <c r="G171" s="69">
        <f t="shared" si="108"/>
        <v>24</v>
      </c>
      <c r="H171" s="10"/>
      <c r="I171" s="10">
        <v>2</v>
      </c>
      <c r="J171" s="10"/>
      <c r="K171" s="10"/>
      <c r="L171" s="69">
        <f t="shared" si="109"/>
        <v>2</v>
      </c>
      <c r="M171" s="10"/>
      <c r="N171" s="10"/>
      <c r="O171" s="10"/>
      <c r="P171" s="10"/>
      <c r="Q171" s="69"/>
      <c r="R171" s="10"/>
      <c r="S171" s="10"/>
      <c r="T171" s="10"/>
      <c r="U171" s="10"/>
      <c r="V171" s="69"/>
      <c r="W171" s="10"/>
      <c r="X171" s="10"/>
      <c r="Y171" s="10"/>
      <c r="Z171" s="10"/>
      <c r="AA171" s="69"/>
      <c r="AB171" s="10">
        <v>20</v>
      </c>
      <c r="AC171" s="10">
        <v>26</v>
      </c>
      <c r="AD171" s="10">
        <v>30</v>
      </c>
      <c r="AE171" s="10"/>
      <c r="AF171" s="69">
        <f t="shared" si="110"/>
        <v>76</v>
      </c>
      <c r="AG171" s="22">
        <f t="shared" si="111"/>
        <v>102</v>
      </c>
      <c r="AH171" s="10">
        <v>36</v>
      </c>
    </row>
    <row r="172" spans="1:34" ht="15.75" x14ac:dyDescent="0.25">
      <c r="A172" s="10" t="s">
        <v>198</v>
      </c>
      <c r="B172" s="10" t="s">
        <v>201</v>
      </c>
      <c r="C172" s="10">
        <v>11</v>
      </c>
      <c r="D172" s="10">
        <v>11</v>
      </c>
      <c r="E172" s="10">
        <v>9</v>
      </c>
      <c r="F172" s="10"/>
      <c r="G172" s="69">
        <f t="shared" si="108"/>
        <v>31</v>
      </c>
      <c r="H172" s="10"/>
      <c r="I172" s="10">
        <v>2</v>
      </c>
      <c r="J172" s="10"/>
      <c r="K172" s="10"/>
      <c r="L172" s="69">
        <f t="shared" si="109"/>
        <v>2</v>
      </c>
      <c r="M172" s="10"/>
      <c r="N172" s="10"/>
      <c r="O172" s="10"/>
      <c r="P172" s="10"/>
      <c r="Q172" s="69"/>
      <c r="R172" s="10"/>
      <c r="S172" s="10"/>
      <c r="T172" s="10"/>
      <c r="U172" s="10"/>
      <c r="V172" s="69"/>
      <c r="W172" s="10"/>
      <c r="X172" s="10"/>
      <c r="Y172" s="10"/>
      <c r="Z172" s="10"/>
      <c r="AA172" s="69"/>
      <c r="AB172" s="10">
        <v>12</v>
      </c>
      <c r="AC172" s="10">
        <v>8</v>
      </c>
      <c r="AD172" s="10">
        <v>9</v>
      </c>
      <c r="AE172" s="10"/>
      <c r="AF172" s="69">
        <f t="shared" si="110"/>
        <v>29</v>
      </c>
      <c r="AG172" s="22">
        <f t="shared" si="111"/>
        <v>62</v>
      </c>
      <c r="AH172" s="10">
        <v>18</v>
      </c>
    </row>
    <row r="173" spans="1:34" ht="15.75" x14ac:dyDescent="0.25">
      <c r="A173" s="22" t="s">
        <v>198</v>
      </c>
      <c r="B173" s="22" t="s">
        <v>32</v>
      </c>
      <c r="C173" s="22">
        <f>SUM(C169:C172)</f>
        <v>36</v>
      </c>
      <c r="D173" s="22">
        <f>SUM(D169:D172)</f>
        <v>32</v>
      </c>
      <c r="E173" s="22">
        <f>SUM(E169:E172)</f>
        <v>43</v>
      </c>
      <c r="F173" s="22"/>
      <c r="G173" s="69">
        <f t="shared" si="108"/>
        <v>111</v>
      </c>
      <c r="H173" s="22"/>
      <c r="I173" s="22">
        <f>SUM(I169:I172)</f>
        <v>13</v>
      </c>
      <c r="J173" s="22"/>
      <c r="K173" s="22"/>
      <c r="L173" s="69">
        <f t="shared" si="109"/>
        <v>13</v>
      </c>
      <c r="M173" s="22"/>
      <c r="N173" s="22"/>
      <c r="O173" s="22"/>
      <c r="P173" s="22"/>
      <c r="Q173" s="73"/>
      <c r="R173" s="22"/>
      <c r="S173" s="22"/>
      <c r="T173" s="22"/>
      <c r="U173" s="22"/>
      <c r="V173" s="73"/>
      <c r="W173" s="22"/>
      <c r="X173" s="22"/>
      <c r="Y173" s="22"/>
      <c r="Z173" s="22"/>
      <c r="AA173" s="73"/>
      <c r="AB173" s="22">
        <f>SUM(AB169:AB172)</f>
        <v>32</v>
      </c>
      <c r="AC173" s="22">
        <f>SUM(AC169:AC172)</f>
        <v>34</v>
      </c>
      <c r="AD173" s="22">
        <f>SUM(AD169:AD172)</f>
        <v>39</v>
      </c>
      <c r="AE173" s="22">
        <f t="shared" ref="AE173:AF173" si="112">SUM(AE169:AE172)</f>
        <v>0</v>
      </c>
      <c r="AF173" s="22">
        <f t="shared" si="112"/>
        <v>105</v>
      </c>
      <c r="AG173" s="22">
        <f t="shared" si="111"/>
        <v>229</v>
      </c>
      <c r="AH173" s="22">
        <f>SUM(AH169:AH172)</f>
        <v>82</v>
      </c>
    </row>
    <row r="174" spans="1:34" ht="18.75" x14ac:dyDescent="0.25">
      <c r="A174" s="161" t="s">
        <v>205</v>
      </c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</row>
    <row r="175" spans="1:34" ht="47.25" x14ac:dyDescent="0.25">
      <c r="A175" s="10" t="s">
        <v>204</v>
      </c>
      <c r="B175" s="10" t="s">
        <v>210</v>
      </c>
      <c r="C175" s="10"/>
      <c r="D175" s="10"/>
      <c r="E175" s="10"/>
      <c r="F175" s="10"/>
      <c r="G175" s="69"/>
      <c r="H175" s="10"/>
      <c r="I175" s="10"/>
      <c r="J175" s="10"/>
      <c r="K175" s="10"/>
      <c r="L175" s="69"/>
      <c r="M175" s="10">
        <v>13</v>
      </c>
      <c r="N175" s="10">
        <v>7</v>
      </c>
      <c r="O175" s="10">
        <v>11</v>
      </c>
      <c r="P175" s="10">
        <v>0</v>
      </c>
      <c r="Q175" s="69">
        <f>SUM(M175:P175)</f>
        <v>31</v>
      </c>
      <c r="R175" s="10"/>
      <c r="S175" s="10">
        <v>2</v>
      </c>
      <c r="T175" s="10">
        <v>3</v>
      </c>
      <c r="U175" s="10">
        <v>0</v>
      </c>
      <c r="V175" s="69">
        <f>SUM(R175:U175)</f>
        <v>5</v>
      </c>
      <c r="W175" s="10"/>
      <c r="X175" s="10"/>
      <c r="Y175" s="10"/>
      <c r="Z175" s="10"/>
      <c r="AA175" s="69"/>
      <c r="AB175" s="10"/>
      <c r="AC175" s="10"/>
      <c r="AD175" s="10"/>
      <c r="AE175" s="10">
        <v>0</v>
      </c>
      <c r="AF175" s="69">
        <f>SUM(AB175:AE175)</f>
        <v>0</v>
      </c>
      <c r="AG175" s="22">
        <f>AF175+V175+Q175</f>
        <v>36</v>
      </c>
      <c r="AH175" s="10">
        <f>T175+X175</f>
        <v>3</v>
      </c>
    </row>
    <row r="176" spans="1:34" ht="69" customHeight="1" x14ac:dyDescent="0.25">
      <c r="A176" s="10" t="s">
        <v>204</v>
      </c>
      <c r="B176" s="10" t="s">
        <v>206</v>
      </c>
      <c r="C176" s="10"/>
      <c r="D176" s="10"/>
      <c r="E176" s="10"/>
      <c r="F176" s="10"/>
      <c r="G176" s="69"/>
      <c r="H176" s="10"/>
      <c r="I176" s="10"/>
      <c r="J176" s="10"/>
      <c r="K176" s="10"/>
      <c r="L176" s="69"/>
      <c r="M176" s="10">
        <v>18</v>
      </c>
      <c r="N176" s="10">
        <v>17</v>
      </c>
      <c r="O176" s="10">
        <v>9</v>
      </c>
      <c r="P176" s="10"/>
      <c r="Q176" s="69">
        <f t="shared" ref="Q176:Q185" si="113">SUM(M176:P176)</f>
        <v>44</v>
      </c>
      <c r="R176" s="10"/>
      <c r="S176" s="10">
        <v>2</v>
      </c>
      <c r="T176" s="10">
        <v>3</v>
      </c>
      <c r="U176" s="10"/>
      <c r="V176" s="69">
        <f t="shared" ref="V176:V185" si="114">SUM(R176:U176)</f>
        <v>5</v>
      </c>
      <c r="W176" s="10"/>
      <c r="X176" s="10"/>
      <c r="Y176" s="10"/>
      <c r="Z176" s="10"/>
      <c r="AA176" s="69"/>
      <c r="AB176" s="10"/>
      <c r="AC176" s="10"/>
      <c r="AD176" s="10"/>
      <c r="AE176" s="10"/>
      <c r="AF176" s="69">
        <f t="shared" ref="AF176:AF185" si="115">SUM(AB176:AE176)</f>
        <v>0</v>
      </c>
      <c r="AG176" s="22">
        <f t="shared" ref="AG176:AG186" si="116">AF176+V176+Q176</f>
        <v>49</v>
      </c>
      <c r="AH176" s="10">
        <f>T176+X176</f>
        <v>3</v>
      </c>
    </row>
    <row r="177" spans="1:35" ht="63" x14ac:dyDescent="0.25">
      <c r="A177" s="10" t="s">
        <v>204</v>
      </c>
      <c r="B177" s="10" t="s">
        <v>8</v>
      </c>
      <c r="C177" s="10"/>
      <c r="D177" s="10"/>
      <c r="E177" s="10"/>
      <c r="F177" s="10"/>
      <c r="G177" s="69"/>
      <c r="H177" s="10"/>
      <c r="I177" s="10"/>
      <c r="J177" s="10"/>
      <c r="K177" s="10"/>
      <c r="L177" s="69"/>
      <c r="M177" s="10">
        <v>22</v>
      </c>
      <c r="N177" s="10">
        <v>17</v>
      </c>
      <c r="O177" s="10">
        <v>13</v>
      </c>
      <c r="P177" s="10"/>
      <c r="Q177" s="69">
        <f t="shared" si="113"/>
        <v>52</v>
      </c>
      <c r="R177" s="10"/>
      <c r="S177" s="10">
        <v>3</v>
      </c>
      <c r="T177" s="10">
        <v>5</v>
      </c>
      <c r="U177" s="10"/>
      <c r="V177" s="69">
        <f t="shared" si="114"/>
        <v>8</v>
      </c>
      <c r="W177" s="10"/>
      <c r="X177" s="10"/>
      <c r="Y177" s="10"/>
      <c r="Z177" s="10"/>
      <c r="AA177" s="69"/>
      <c r="AB177" s="10"/>
      <c r="AC177" s="10"/>
      <c r="AD177" s="10">
        <v>2</v>
      </c>
      <c r="AE177" s="10"/>
      <c r="AF177" s="69">
        <f t="shared" si="115"/>
        <v>2</v>
      </c>
      <c r="AG177" s="22">
        <f t="shared" si="116"/>
        <v>62</v>
      </c>
      <c r="AH177" s="10">
        <f>T177+X177+AE177</f>
        <v>5</v>
      </c>
    </row>
    <row r="178" spans="1:35" ht="47.25" x14ac:dyDescent="0.25">
      <c r="A178" s="10" t="s">
        <v>204</v>
      </c>
      <c r="B178" s="10" t="s">
        <v>130</v>
      </c>
      <c r="C178" s="10"/>
      <c r="D178" s="10"/>
      <c r="E178" s="10"/>
      <c r="F178" s="10"/>
      <c r="G178" s="69"/>
      <c r="H178" s="10"/>
      <c r="I178" s="10"/>
      <c r="J178" s="10"/>
      <c r="K178" s="10"/>
      <c r="L178" s="69"/>
      <c r="M178" s="10">
        <v>11</v>
      </c>
      <c r="N178" s="10">
        <v>18</v>
      </c>
      <c r="O178" s="10">
        <v>11</v>
      </c>
      <c r="P178" s="10"/>
      <c r="Q178" s="69">
        <f t="shared" si="113"/>
        <v>40</v>
      </c>
      <c r="R178" s="10"/>
      <c r="S178" s="10"/>
      <c r="T178" s="10">
        <v>5</v>
      </c>
      <c r="U178" s="10"/>
      <c r="V178" s="69">
        <f t="shared" si="114"/>
        <v>5</v>
      </c>
      <c r="W178" s="10"/>
      <c r="X178" s="10"/>
      <c r="Y178" s="10"/>
      <c r="Z178" s="10"/>
      <c r="AA178" s="69"/>
      <c r="AB178" s="10">
        <v>7</v>
      </c>
      <c r="AC178" s="10">
        <v>23</v>
      </c>
      <c r="AD178" s="10">
        <v>17</v>
      </c>
      <c r="AE178" s="10"/>
      <c r="AF178" s="69">
        <f t="shared" si="115"/>
        <v>47</v>
      </c>
      <c r="AG178" s="22">
        <f t="shared" si="116"/>
        <v>92</v>
      </c>
      <c r="AH178" s="10">
        <f>AE178+X178+T178</f>
        <v>5</v>
      </c>
    </row>
    <row r="179" spans="1:35" ht="94.5" x14ac:dyDescent="0.25">
      <c r="A179" s="10" t="s">
        <v>204</v>
      </c>
      <c r="B179" s="10" t="s">
        <v>211</v>
      </c>
      <c r="C179" s="10"/>
      <c r="D179" s="10"/>
      <c r="E179" s="10"/>
      <c r="F179" s="10"/>
      <c r="G179" s="69"/>
      <c r="H179" s="10"/>
      <c r="I179" s="10"/>
      <c r="J179" s="10"/>
      <c r="K179" s="10"/>
      <c r="L179" s="69"/>
      <c r="M179" s="10">
        <v>4</v>
      </c>
      <c r="N179" s="10"/>
      <c r="O179" s="10">
        <v>12</v>
      </c>
      <c r="P179" s="10"/>
      <c r="Q179" s="69">
        <f t="shared" si="113"/>
        <v>16</v>
      </c>
      <c r="R179" s="10"/>
      <c r="S179" s="10"/>
      <c r="T179" s="10">
        <v>3</v>
      </c>
      <c r="U179" s="10"/>
      <c r="V179" s="69">
        <f t="shared" si="114"/>
        <v>3</v>
      </c>
      <c r="W179" s="10"/>
      <c r="X179" s="10"/>
      <c r="Y179" s="10"/>
      <c r="Z179" s="10"/>
      <c r="AA179" s="69"/>
      <c r="AB179" s="10">
        <v>6</v>
      </c>
      <c r="AC179" s="10">
        <v>11</v>
      </c>
      <c r="AD179" s="10">
        <v>20</v>
      </c>
      <c r="AE179" s="10"/>
      <c r="AF179" s="69">
        <f t="shared" si="115"/>
        <v>37</v>
      </c>
      <c r="AG179" s="22">
        <f t="shared" si="116"/>
        <v>56</v>
      </c>
      <c r="AH179" s="10">
        <f>T179+X179+AE179</f>
        <v>3</v>
      </c>
    </row>
    <row r="180" spans="1:35" ht="15.75" x14ac:dyDescent="0.25">
      <c r="A180" s="10" t="s">
        <v>204</v>
      </c>
      <c r="B180" s="10" t="s">
        <v>212</v>
      </c>
      <c r="C180" s="10"/>
      <c r="D180" s="10"/>
      <c r="E180" s="10"/>
      <c r="F180" s="10"/>
      <c r="G180" s="69"/>
      <c r="H180" s="10"/>
      <c r="I180" s="10"/>
      <c r="J180" s="10"/>
      <c r="K180" s="10"/>
      <c r="L180" s="69"/>
      <c r="M180" s="10">
        <v>14</v>
      </c>
      <c r="N180" s="10">
        <v>11</v>
      </c>
      <c r="O180" s="10">
        <v>14</v>
      </c>
      <c r="P180" s="10"/>
      <c r="Q180" s="69">
        <f t="shared" si="113"/>
        <v>39</v>
      </c>
      <c r="R180" s="10"/>
      <c r="S180" s="10">
        <v>6</v>
      </c>
      <c r="T180" s="10"/>
      <c r="U180" s="10"/>
      <c r="V180" s="69">
        <f t="shared" si="114"/>
        <v>6</v>
      </c>
      <c r="W180" s="10"/>
      <c r="X180" s="10"/>
      <c r="Y180" s="10"/>
      <c r="Z180" s="10"/>
      <c r="AA180" s="69"/>
      <c r="AB180" s="10"/>
      <c r="AC180" s="10"/>
      <c r="AD180" s="10">
        <v>8</v>
      </c>
      <c r="AE180" s="10"/>
      <c r="AF180" s="69">
        <f t="shared" si="115"/>
        <v>8</v>
      </c>
      <c r="AG180" s="22">
        <f t="shared" si="116"/>
        <v>53</v>
      </c>
      <c r="AH180" s="10">
        <f>AE180+T180</f>
        <v>0</v>
      </c>
    </row>
    <row r="181" spans="1:35" ht="47.25" x14ac:dyDescent="0.25">
      <c r="A181" s="10" t="s">
        <v>204</v>
      </c>
      <c r="B181" s="10" t="s">
        <v>49</v>
      </c>
      <c r="C181" s="10"/>
      <c r="D181" s="10"/>
      <c r="E181" s="10"/>
      <c r="F181" s="10"/>
      <c r="G181" s="69"/>
      <c r="H181" s="10"/>
      <c r="I181" s="10"/>
      <c r="J181" s="10"/>
      <c r="K181" s="10"/>
      <c r="L181" s="69"/>
      <c r="M181" s="10">
        <v>17</v>
      </c>
      <c r="N181" s="10">
        <v>17</v>
      </c>
      <c r="O181" s="10">
        <v>15</v>
      </c>
      <c r="P181" s="10"/>
      <c r="Q181" s="69">
        <f t="shared" si="113"/>
        <v>49</v>
      </c>
      <c r="R181" s="10"/>
      <c r="S181" s="10">
        <v>4</v>
      </c>
      <c r="T181" s="10">
        <v>7</v>
      </c>
      <c r="U181" s="10"/>
      <c r="V181" s="69">
        <f t="shared" si="114"/>
        <v>11</v>
      </c>
      <c r="W181" s="10"/>
      <c r="X181" s="10"/>
      <c r="Y181" s="10"/>
      <c r="Z181" s="10"/>
      <c r="AA181" s="69"/>
      <c r="AB181" s="10">
        <v>6</v>
      </c>
      <c r="AC181" s="10">
        <v>8</v>
      </c>
      <c r="AD181" s="10">
        <v>5</v>
      </c>
      <c r="AE181" s="10"/>
      <c r="AF181" s="69">
        <f t="shared" si="115"/>
        <v>19</v>
      </c>
      <c r="AG181" s="22">
        <f t="shared" si="116"/>
        <v>79</v>
      </c>
      <c r="AH181" s="10">
        <f>AE181+X181+T181</f>
        <v>7</v>
      </c>
    </row>
    <row r="182" spans="1:35" ht="63.75" customHeight="1" x14ac:dyDescent="0.25">
      <c r="A182" s="10" t="s">
        <v>204</v>
      </c>
      <c r="B182" s="10" t="s">
        <v>207</v>
      </c>
      <c r="C182" s="10"/>
      <c r="D182" s="10"/>
      <c r="E182" s="10"/>
      <c r="F182" s="10"/>
      <c r="G182" s="69"/>
      <c r="H182" s="10"/>
      <c r="I182" s="10"/>
      <c r="J182" s="10"/>
      <c r="K182" s="10"/>
      <c r="L182" s="69"/>
      <c r="M182" s="10">
        <v>5</v>
      </c>
      <c r="N182" s="10"/>
      <c r="O182" s="10"/>
      <c r="P182" s="10"/>
      <c r="Q182" s="69">
        <f t="shared" si="113"/>
        <v>5</v>
      </c>
      <c r="R182" s="10"/>
      <c r="S182" s="10"/>
      <c r="T182" s="10"/>
      <c r="U182" s="10"/>
      <c r="V182" s="69">
        <f t="shared" si="114"/>
        <v>0</v>
      </c>
      <c r="W182" s="10"/>
      <c r="X182" s="10"/>
      <c r="Y182" s="10"/>
      <c r="Z182" s="10"/>
      <c r="AA182" s="69"/>
      <c r="AB182" s="10"/>
      <c r="AC182" s="10"/>
      <c r="AD182" s="10"/>
      <c r="AE182" s="10"/>
      <c r="AF182" s="69">
        <f t="shared" si="115"/>
        <v>0</v>
      </c>
      <c r="AG182" s="22">
        <f t="shared" si="116"/>
        <v>5</v>
      </c>
      <c r="AH182" s="10"/>
    </row>
    <row r="183" spans="1:35" ht="47.25" x14ac:dyDescent="0.25">
      <c r="A183" s="10" t="s">
        <v>204</v>
      </c>
      <c r="B183" s="10" t="s">
        <v>213</v>
      </c>
      <c r="C183" s="10"/>
      <c r="D183" s="10"/>
      <c r="E183" s="10"/>
      <c r="F183" s="10"/>
      <c r="G183" s="69"/>
      <c r="H183" s="10"/>
      <c r="I183" s="10"/>
      <c r="J183" s="10"/>
      <c r="K183" s="10"/>
      <c r="L183" s="69"/>
      <c r="M183" s="10">
        <v>3</v>
      </c>
      <c r="N183" s="10"/>
      <c r="O183" s="10"/>
      <c r="P183" s="10"/>
      <c r="Q183" s="69">
        <f t="shared" si="113"/>
        <v>3</v>
      </c>
      <c r="R183" s="10"/>
      <c r="S183" s="10"/>
      <c r="T183" s="10"/>
      <c r="U183" s="10"/>
      <c r="V183" s="69">
        <f t="shared" si="114"/>
        <v>0</v>
      </c>
      <c r="W183" s="10"/>
      <c r="X183" s="10"/>
      <c r="Y183" s="10"/>
      <c r="Z183" s="10"/>
      <c r="AA183" s="69"/>
      <c r="AB183" s="10"/>
      <c r="AC183" s="10"/>
      <c r="AD183" s="10"/>
      <c r="AE183" s="10"/>
      <c r="AF183" s="69">
        <f t="shared" si="115"/>
        <v>0</v>
      </c>
      <c r="AG183" s="22">
        <f t="shared" si="116"/>
        <v>3</v>
      </c>
      <c r="AH183" s="10"/>
    </row>
    <row r="184" spans="1:35" ht="15.75" x14ac:dyDescent="0.25">
      <c r="A184" s="10" t="s">
        <v>204</v>
      </c>
      <c r="B184" s="10" t="s">
        <v>208</v>
      </c>
      <c r="C184" s="10"/>
      <c r="D184" s="10"/>
      <c r="E184" s="10"/>
      <c r="F184" s="10"/>
      <c r="G184" s="69"/>
      <c r="H184" s="10"/>
      <c r="I184" s="10"/>
      <c r="J184" s="10"/>
      <c r="K184" s="10"/>
      <c r="L184" s="69"/>
      <c r="M184" s="10">
        <v>4</v>
      </c>
      <c r="N184" s="10"/>
      <c r="O184" s="10"/>
      <c r="P184" s="10"/>
      <c r="Q184" s="69">
        <f t="shared" si="113"/>
        <v>4</v>
      </c>
      <c r="R184" s="10"/>
      <c r="S184" s="10"/>
      <c r="T184" s="10"/>
      <c r="U184" s="10"/>
      <c r="V184" s="69">
        <f t="shared" si="114"/>
        <v>0</v>
      </c>
      <c r="W184" s="10"/>
      <c r="X184" s="10"/>
      <c r="Y184" s="10"/>
      <c r="Z184" s="10"/>
      <c r="AA184" s="69"/>
      <c r="AB184" s="10"/>
      <c r="AC184" s="10"/>
      <c r="AD184" s="10"/>
      <c r="AE184" s="10"/>
      <c r="AF184" s="69">
        <f t="shared" si="115"/>
        <v>0</v>
      </c>
      <c r="AG184" s="22">
        <f t="shared" si="116"/>
        <v>4</v>
      </c>
      <c r="AH184" s="10"/>
    </row>
    <row r="185" spans="1:35" ht="31.5" x14ac:dyDescent="0.25">
      <c r="A185" s="10" t="s">
        <v>204</v>
      </c>
      <c r="B185" s="10" t="s">
        <v>209</v>
      </c>
      <c r="C185" s="10"/>
      <c r="D185" s="10"/>
      <c r="E185" s="10"/>
      <c r="F185" s="10"/>
      <c r="G185" s="69"/>
      <c r="H185" s="10"/>
      <c r="I185" s="10"/>
      <c r="J185" s="10"/>
      <c r="K185" s="10"/>
      <c r="L185" s="69"/>
      <c r="M185" s="10">
        <v>1</v>
      </c>
      <c r="N185" s="10"/>
      <c r="O185" s="10"/>
      <c r="P185" s="10"/>
      <c r="Q185" s="69">
        <f t="shared" si="113"/>
        <v>1</v>
      </c>
      <c r="R185" s="10"/>
      <c r="S185" s="10"/>
      <c r="T185" s="10"/>
      <c r="U185" s="10"/>
      <c r="V185" s="69">
        <f t="shared" si="114"/>
        <v>0</v>
      </c>
      <c r="W185" s="10"/>
      <c r="X185" s="10"/>
      <c r="Y185" s="10"/>
      <c r="Z185" s="10"/>
      <c r="AA185" s="69"/>
      <c r="AB185" s="10"/>
      <c r="AC185" s="10"/>
      <c r="AD185" s="10"/>
      <c r="AE185" s="10"/>
      <c r="AF185" s="69">
        <f t="shared" si="115"/>
        <v>0</v>
      </c>
      <c r="AG185" s="22">
        <f t="shared" si="116"/>
        <v>1</v>
      </c>
      <c r="AH185" s="10"/>
    </row>
    <row r="186" spans="1:35" ht="15.75" x14ac:dyDescent="0.25">
      <c r="A186" s="22" t="s">
        <v>204</v>
      </c>
      <c r="B186" s="22" t="s">
        <v>16</v>
      </c>
      <c r="C186" s="22"/>
      <c r="D186" s="22"/>
      <c r="E186" s="22"/>
      <c r="F186" s="22"/>
      <c r="G186" s="73"/>
      <c r="H186" s="22"/>
      <c r="I186" s="22"/>
      <c r="J186" s="22"/>
      <c r="K186" s="22"/>
      <c r="L186" s="73"/>
      <c r="M186" s="22">
        <f>SUM(M175:M185)</f>
        <v>112</v>
      </c>
      <c r="N186" s="22">
        <f>SUM(N175:N185)</f>
        <v>87</v>
      </c>
      <c r="O186" s="22">
        <f>SUM(O175:O185)</f>
        <v>85</v>
      </c>
      <c r="P186" s="22">
        <f t="shared" ref="P186:Q186" si="117">SUM(P175:P185)</f>
        <v>0</v>
      </c>
      <c r="Q186" s="22">
        <f t="shared" si="117"/>
        <v>284</v>
      </c>
      <c r="R186" s="22"/>
      <c r="S186" s="22">
        <f>SUM(S175:S185)</f>
        <v>17</v>
      </c>
      <c r="T186" s="22">
        <f>SUM(T175:T185)</f>
        <v>26</v>
      </c>
      <c r="U186" s="22">
        <f t="shared" ref="U186:V186" si="118">SUM(U175:U185)</f>
        <v>0</v>
      </c>
      <c r="V186" s="22">
        <f t="shared" si="118"/>
        <v>43</v>
      </c>
      <c r="W186" s="22"/>
      <c r="X186" s="22"/>
      <c r="Y186" s="22"/>
      <c r="Z186" s="22"/>
      <c r="AA186" s="73"/>
      <c r="AB186" s="22">
        <f>SUM(AB175:AB185)</f>
        <v>19</v>
      </c>
      <c r="AC186" s="22">
        <f>SUM(AC175:AC185)</f>
        <v>42</v>
      </c>
      <c r="AD186" s="22">
        <f>SUM(AD175:AD185)</f>
        <v>52</v>
      </c>
      <c r="AE186" s="22">
        <f t="shared" ref="AE186:AF186" si="119">SUM(AE175:AE185)</f>
        <v>0</v>
      </c>
      <c r="AF186" s="22">
        <f t="shared" si="119"/>
        <v>113</v>
      </c>
      <c r="AG186" s="22">
        <f t="shared" si="116"/>
        <v>440</v>
      </c>
      <c r="AH186" s="22">
        <f>SUM(AH175:AH185)</f>
        <v>26</v>
      </c>
      <c r="AI186">
        <v>440</v>
      </c>
    </row>
    <row r="187" spans="1:35" ht="18.75" x14ac:dyDescent="0.25">
      <c r="A187" s="161" t="s">
        <v>217</v>
      </c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</row>
    <row r="188" spans="1:35" ht="22.5" customHeight="1" x14ac:dyDescent="0.25">
      <c r="A188" s="10" t="s">
        <v>218</v>
      </c>
      <c r="B188" s="10" t="s">
        <v>219</v>
      </c>
      <c r="C188" s="10"/>
      <c r="D188" s="10"/>
      <c r="E188" s="10"/>
      <c r="F188" s="10"/>
      <c r="G188" s="69"/>
      <c r="H188" s="10"/>
      <c r="I188" s="10"/>
      <c r="J188" s="10"/>
      <c r="K188" s="10"/>
      <c r="L188" s="69"/>
      <c r="M188" s="10">
        <v>22</v>
      </c>
      <c r="N188" s="10">
        <v>35</v>
      </c>
      <c r="O188" s="10">
        <v>34</v>
      </c>
      <c r="P188" s="10">
        <v>0</v>
      </c>
      <c r="Q188" s="69">
        <f>SUM(M188:P188)</f>
        <v>91</v>
      </c>
      <c r="R188" s="10">
        <v>13</v>
      </c>
      <c r="S188" s="10">
        <v>22</v>
      </c>
      <c r="T188" s="10"/>
      <c r="U188" s="10">
        <v>0</v>
      </c>
      <c r="V188" s="69">
        <f>SUM(R188:U188)</f>
        <v>35</v>
      </c>
      <c r="W188" s="10"/>
      <c r="X188" s="10"/>
      <c r="Y188" s="10"/>
      <c r="Z188" s="10"/>
      <c r="AA188" s="69"/>
      <c r="AB188" s="10"/>
      <c r="AC188" s="10"/>
      <c r="AD188" s="10"/>
      <c r="AE188" s="10">
        <v>0</v>
      </c>
      <c r="AF188" s="69"/>
      <c r="AG188" s="22">
        <f>AF188+AA188+V188+Q188</f>
        <v>126</v>
      </c>
      <c r="AH188" s="10"/>
    </row>
    <row r="189" spans="1:35" ht="21.75" customHeight="1" x14ac:dyDescent="0.25">
      <c r="A189" s="10" t="s">
        <v>218</v>
      </c>
      <c r="B189" s="10" t="s">
        <v>113</v>
      </c>
      <c r="C189" s="10"/>
      <c r="D189" s="10"/>
      <c r="E189" s="10"/>
      <c r="F189" s="10"/>
      <c r="G189" s="69"/>
      <c r="H189" s="10"/>
      <c r="I189" s="10"/>
      <c r="J189" s="10"/>
      <c r="K189" s="10"/>
      <c r="L189" s="69"/>
      <c r="M189" s="10">
        <v>27</v>
      </c>
      <c r="N189" s="10">
        <v>35</v>
      </c>
      <c r="O189" s="10">
        <v>13</v>
      </c>
      <c r="P189" s="10"/>
      <c r="Q189" s="69">
        <f t="shared" ref="Q189:Q201" si="120">SUM(M189:P189)</f>
        <v>75</v>
      </c>
      <c r="R189" s="10">
        <v>15</v>
      </c>
      <c r="S189" s="10"/>
      <c r="T189" s="10"/>
      <c r="U189" s="10"/>
      <c r="V189" s="69">
        <f t="shared" ref="V189:V201" si="121">SUM(R189:U189)</f>
        <v>15</v>
      </c>
      <c r="W189" s="10"/>
      <c r="X189" s="10"/>
      <c r="Y189" s="10"/>
      <c r="Z189" s="10"/>
      <c r="AA189" s="69"/>
      <c r="AB189" s="10"/>
      <c r="AC189" s="10"/>
      <c r="AD189" s="10"/>
      <c r="AE189" s="10"/>
      <c r="AF189" s="69"/>
      <c r="AG189" s="22">
        <f t="shared" ref="AG189:AG202" si="122">AF189+AA189+V189+Q189</f>
        <v>90</v>
      </c>
      <c r="AH189" s="10"/>
    </row>
    <row r="190" spans="1:35" ht="24" customHeight="1" x14ac:dyDescent="0.25">
      <c r="A190" s="10" t="s">
        <v>218</v>
      </c>
      <c r="B190" s="10" t="s">
        <v>220</v>
      </c>
      <c r="C190" s="10"/>
      <c r="D190" s="10"/>
      <c r="E190" s="10"/>
      <c r="F190" s="10"/>
      <c r="G190" s="69"/>
      <c r="H190" s="10"/>
      <c r="I190" s="10"/>
      <c r="J190" s="10"/>
      <c r="K190" s="10"/>
      <c r="L190" s="69"/>
      <c r="M190" s="10">
        <v>35</v>
      </c>
      <c r="N190" s="10">
        <v>28</v>
      </c>
      <c r="O190" s="10">
        <v>29</v>
      </c>
      <c r="P190" s="10"/>
      <c r="Q190" s="69">
        <f t="shared" si="120"/>
        <v>92</v>
      </c>
      <c r="R190" s="10">
        <v>13</v>
      </c>
      <c r="S190" s="10">
        <v>18</v>
      </c>
      <c r="T190" s="10"/>
      <c r="U190" s="10"/>
      <c r="V190" s="69">
        <f t="shared" si="121"/>
        <v>31</v>
      </c>
      <c r="W190" s="10"/>
      <c r="X190" s="10"/>
      <c r="Y190" s="10"/>
      <c r="Z190" s="10"/>
      <c r="AA190" s="69"/>
      <c r="AB190" s="10"/>
      <c r="AC190" s="10"/>
      <c r="AD190" s="10"/>
      <c r="AE190" s="10"/>
      <c r="AF190" s="69"/>
      <c r="AG190" s="22">
        <f t="shared" si="122"/>
        <v>123</v>
      </c>
      <c r="AH190" s="10"/>
    </row>
    <row r="191" spans="1:35" ht="33" customHeight="1" x14ac:dyDescent="0.25">
      <c r="A191" s="10" t="s">
        <v>218</v>
      </c>
      <c r="B191" s="10" t="s">
        <v>112</v>
      </c>
      <c r="C191" s="10"/>
      <c r="D191" s="10"/>
      <c r="E191" s="10"/>
      <c r="F191" s="10"/>
      <c r="G191" s="69"/>
      <c r="H191" s="10"/>
      <c r="I191" s="10"/>
      <c r="J191" s="10"/>
      <c r="K191" s="10"/>
      <c r="L191" s="69"/>
      <c r="M191" s="10">
        <v>14</v>
      </c>
      <c r="N191" s="10">
        <v>12</v>
      </c>
      <c r="O191" s="10"/>
      <c r="P191" s="10"/>
      <c r="Q191" s="69">
        <f t="shared" si="120"/>
        <v>26</v>
      </c>
      <c r="R191" s="10">
        <v>4</v>
      </c>
      <c r="S191" s="10"/>
      <c r="T191" s="10"/>
      <c r="U191" s="10"/>
      <c r="V191" s="69">
        <f t="shared" si="121"/>
        <v>4</v>
      </c>
      <c r="W191" s="10"/>
      <c r="X191" s="10"/>
      <c r="Y191" s="10"/>
      <c r="Z191" s="10"/>
      <c r="AA191" s="69"/>
      <c r="AB191" s="10"/>
      <c r="AC191" s="10"/>
      <c r="AD191" s="10"/>
      <c r="AE191" s="10"/>
      <c r="AF191" s="69"/>
      <c r="AG191" s="22">
        <f t="shared" si="122"/>
        <v>30</v>
      </c>
      <c r="AH191" s="10"/>
    </row>
    <row r="192" spans="1:35" ht="18.75" customHeight="1" x14ac:dyDescent="0.25">
      <c r="A192" s="10" t="s">
        <v>218</v>
      </c>
      <c r="B192" s="10" t="s">
        <v>221</v>
      </c>
      <c r="C192" s="10"/>
      <c r="D192" s="10"/>
      <c r="E192" s="10"/>
      <c r="F192" s="10"/>
      <c r="G192" s="69"/>
      <c r="H192" s="10"/>
      <c r="I192" s="10"/>
      <c r="J192" s="10"/>
      <c r="K192" s="10"/>
      <c r="L192" s="69"/>
      <c r="M192" s="10">
        <v>26</v>
      </c>
      <c r="N192" s="10">
        <v>22</v>
      </c>
      <c r="O192" s="10"/>
      <c r="P192" s="10"/>
      <c r="Q192" s="69">
        <f t="shared" si="120"/>
        <v>48</v>
      </c>
      <c r="R192" s="10">
        <v>9</v>
      </c>
      <c r="S192" s="10"/>
      <c r="T192" s="10"/>
      <c r="U192" s="10"/>
      <c r="V192" s="69">
        <f t="shared" si="121"/>
        <v>9</v>
      </c>
      <c r="W192" s="10"/>
      <c r="X192" s="10"/>
      <c r="Y192" s="10"/>
      <c r="Z192" s="10"/>
      <c r="AA192" s="69"/>
      <c r="AB192" s="10"/>
      <c r="AC192" s="10"/>
      <c r="AD192" s="10"/>
      <c r="AE192" s="10"/>
      <c r="AF192" s="69"/>
      <c r="AG192" s="22">
        <f t="shared" si="122"/>
        <v>57</v>
      </c>
      <c r="AH192" s="10"/>
    </row>
    <row r="193" spans="1:35" ht="18.75" customHeight="1" x14ac:dyDescent="0.25">
      <c r="A193" s="10" t="s">
        <v>218</v>
      </c>
      <c r="B193" s="10" t="s">
        <v>222</v>
      </c>
      <c r="C193" s="10"/>
      <c r="D193" s="10"/>
      <c r="E193" s="10"/>
      <c r="F193" s="10"/>
      <c r="G193" s="69"/>
      <c r="H193" s="10"/>
      <c r="I193" s="10"/>
      <c r="J193" s="10"/>
      <c r="K193" s="10"/>
      <c r="L193" s="69"/>
      <c r="M193" s="10">
        <v>66</v>
      </c>
      <c r="N193" s="10">
        <v>103</v>
      </c>
      <c r="O193" s="10">
        <v>55</v>
      </c>
      <c r="P193" s="10"/>
      <c r="Q193" s="69">
        <f t="shared" si="120"/>
        <v>224</v>
      </c>
      <c r="R193" s="10">
        <v>21</v>
      </c>
      <c r="S193" s="10">
        <v>30</v>
      </c>
      <c r="T193" s="10"/>
      <c r="U193" s="10"/>
      <c r="V193" s="69">
        <f t="shared" si="121"/>
        <v>51</v>
      </c>
      <c r="W193" s="10"/>
      <c r="X193" s="10"/>
      <c r="Y193" s="10"/>
      <c r="Z193" s="10"/>
      <c r="AA193" s="69"/>
      <c r="AB193" s="10"/>
      <c r="AC193" s="10"/>
      <c r="AD193" s="10"/>
      <c r="AE193" s="10"/>
      <c r="AF193" s="69"/>
      <c r="AG193" s="22">
        <f t="shared" si="122"/>
        <v>275</v>
      </c>
      <c r="AH193" s="10"/>
    </row>
    <row r="194" spans="1:35" ht="24.75" customHeight="1" x14ac:dyDescent="0.25">
      <c r="A194" s="10" t="s">
        <v>218</v>
      </c>
      <c r="B194" s="10" t="s">
        <v>223</v>
      </c>
      <c r="C194" s="10"/>
      <c r="D194" s="10"/>
      <c r="E194" s="10"/>
      <c r="F194" s="10"/>
      <c r="G194" s="69"/>
      <c r="H194" s="10"/>
      <c r="I194" s="10"/>
      <c r="J194" s="10"/>
      <c r="K194" s="10"/>
      <c r="L194" s="69"/>
      <c r="M194" s="10">
        <v>25</v>
      </c>
      <c r="N194" s="10">
        <v>37</v>
      </c>
      <c r="O194" s="10">
        <v>34</v>
      </c>
      <c r="P194" s="10"/>
      <c r="Q194" s="69">
        <f t="shared" si="120"/>
        <v>96</v>
      </c>
      <c r="R194" s="10">
        <v>7</v>
      </c>
      <c r="S194" s="10">
        <v>9</v>
      </c>
      <c r="T194" s="10"/>
      <c r="U194" s="10"/>
      <c r="V194" s="69">
        <f t="shared" si="121"/>
        <v>16</v>
      </c>
      <c r="W194" s="10"/>
      <c r="X194" s="10"/>
      <c r="Y194" s="10"/>
      <c r="Z194" s="10"/>
      <c r="AA194" s="69"/>
      <c r="AB194" s="10"/>
      <c r="AC194" s="10"/>
      <c r="AD194" s="10"/>
      <c r="AE194" s="10"/>
      <c r="AF194" s="69"/>
      <c r="AG194" s="22">
        <f t="shared" si="122"/>
        <v>112</v>
      </c>
      <c r="AH194" s="10"/>
    </row>
    <row r="195" spans="1:35" ht="23.25" customHeight="1" x14ac:dyDescent="0.25">
      <c r="A195" s="10" t="s">
        <v>218</v>
      </c>
      <c r="B195" s="10" t="s">
        <v>224</v>
      </c>
      <c r="C195" s="10"/>
      <c r="D195" s="10"/>
      <c r="E195" s="10"/>
      <c r="F195" s="10"/>
      <c r="G195" s="69"/>
      <c r="H195" s="10"/>
      <c r="I195" s="10"/>
      <c r="J195" s="10"/>
      <c r="K195" s="10"/>
      <c r="L195" s="69"/>
      <c r="M195" s="10">
        <v>50</v>
      </c>
      <c r="N195" s="10">
        <v>54</v>
      </c>
      <c r="O195" s="10">
        <v>49</v>
      </c>
      <c r="P195" s="10"/>
      <c r="Q195" s="69">
        <f t="shared" si="120"/>
        <v>153</v>
      </c>
      <c r="R195" s="10">
        <v>16</v>
      </c>
      <c r="S195" s="10">
        <v>12</v>
      </c>
      <c r="T195" s="10"/>
      <c r="U195" s="10"/>
      <c r="V195" s="69">
        <f t="shared" si="121"/>
        <v>28</v>
      </c>
      <c r="W195" s="10"/>
      <c r="X195" s="10"/>
      <c r="Y195" s="10"/>
      <c r="Z195" s="10"/>
      <c r="AA195" s="69"/>
      <c r="AB195" s="10"/>
      <c r="AC195" s="10"/>
      <c r="AD195" s="10"/>
      <c r="AE195" s="10"/>
      <c r="AF195" s="69"/>
      <c r="AG195" s="22">
        <f t="shared" si="122"/>
        <v>181</v>
      </c>
      <c r="AH195" s="10"/>
    </row>
    <row r="196" spans="1:35" ht="19.5" customHeight="1" x14ac:dyDescent="0.25">
      <c r="A196" s="10" t="s">
        <v>218</v>
      </c>
      <c r="B196" s="10" t="s">
        <v>225</v>
      </c>
      <c r="C196" s="10"/>
      <c r="D196" s="10"/>
      <c r="E196" s="10"/>
      <c r="F196" s="10"/>
      <c r="G196" s="69"/>
      <c r="H196" s="10"/>
      <c r="I196" s="10"/>
      <c r="J196" s="10"/>
      <c r="K196" s="10"/>
      <c r="L196" s="69"/>
      <c r="M196" s="10">
        <v>30</v>
      </c>
      <c r="N196" s="10">
        <v>22</v>
      </c>
      <c r="O196" s="10">
        <v>9</v>
      </c>
      <c r="P196" s="10"/>
      <c r="Q196" s="69">
        <f t="shared" si="120"/>
        <v>61</v>
      </c>
      <c r="R196" s="10">
        <v>13</v>
      </c>
      <c r="S196" s="10">
        <v>8</v>
      </c>
      <c r="T196" s="10"/>
      <c r="U196" s="10"/>
      <c r="V196" s="69">
        <f t="shared" si="121"/>
        <v>21</v>
      </c>
      <c r="W196" s="10"/>
      <c r="X196" s="10"/>
      <c r="Y196" s="10"/>
      <c r="Z196" s="10"/>
      <c r="AA196" s="69"/>
      <c r="AB196" s="10"/>
      <c r="AC196" s="10"/>
      <c r="AD196" s="10"/>
      <c r="AE196" s="10"/>
      <c r="AF196" s="69"/>
      <c r="AG196" s="22">
        <f t="shared" si="122"/>
        <v>82</v>
      </c>
      <c r="AH196" s="10"/>
    </row>
    <row r="197" spans="1:35" ht="22.5" customHeight="1" x14ac:dyDescent="0.25">
      <c r="A197" s="10" t="s">
        <v>218</v>
      </c>
      <c r="B197" s="10" t="s">
        <v>226</v>
      </c>
      <c r="C197" s="10"/>
      <c r="D197" s="10"/>
      <c r="E197" s="10"/>
      <c r="F197" s="10"/>
      <c r="G197" s="69"/>
      <c r="H197" s="10"/>
      <c r="I197" s="10"/>
      <c r="J197" s="10"/>
      <c r="K197" s="10"/>
      <c r="L197" s="69"/>
      <c r="M197" s="10">
        <v>95</v>
      </c>
      <c r="N197" s="10">
        <v>112</v>
      </c>
      <c r="O197" s="10">
        <v>112</v>
      </c>
      <c r="P197" s="10"/>
      <c r="Q197" s="69">
        <f t="shared" si="120"/>
        <v>319</v>
      </c>
      <c r="R197" s="10">
        <v>54</v>
      </c>
      <c r="S197" s="10">
        <v>53</v>
      </c>
      <c r="T197" s="10"/>
      <c r="U197" s="10"/>
      <c r="V197" s="69">
        <f t="shared" si="121"/>
        <v>107</v>
      </c>
      <c r="W197" s="10"/>
      <c r="X197" s="10"/>
      <c r="Y197" s="10"/>
      <c r="Z197" s="10"/>
      <c r="AA197" s="69"/>
      <c r="AB197" s="10"/>
      <c r="AC197" s="10"/>
      <c r="AD197" s="10"/>
      <c r="AE197" s="10"/>
      <c r="AF197" s="69"/>
      <c r="AG197" s="22">
        <f t="shared" si="122"/>
        <v>426</v>
      </c>
      <c r="AH197" s="10"/>
    </row>
    <row r="198" spans="1:35" ht="31.5" x14ac:dyDescent="0.25">
      <c r="A198" s="10" t="s">
        <v>218</v>
      </c>
      <c r="B198" s="10" t="s">
        <v>27</v>
      </c>
      <c r="C198" s="10"/>
      <c r="D198" s="10"/>
      <c r="E198" s="10"/>
      <c r="F198" s="10"/>
      <c r="G198" s="69"/>
      <c r="H198" s="10"/>
      <c r="I198" s="10"/>
      <c r="J198" s="10"/>
      <c r="K198" s="10"/>
      <c r="L198" s="69"/>
      <c r="M198" s="10">
        <v>39</v>
      </c>
      <c r="N198" s="10">
        <v>48</v>
      </c>
      <c r="O198" s="10">
        <v>33</v>
      </c>
      <c r="P198" s="10"/>
      <c r="Q198" s="69">
        <f t="shared" si="120"/>
        <v>120</v>
      </c>
      <c r="R198" s="10">
        <v>24</v>
      </c>
      <c r="S198" s="10">
        <v>60</v>
      </c>
      <c r="T198" s="10"/>
      <c r="U198" s="10"/>
      <c r="V198" s="69">
        <f t="shared" si="121"/>
        <v>84</v>
      </c>
      <c r="W198" s="10"/>
      <c r="X198" s="10"/>
      <c r="Y198" s="10">
        <v>13</v>
      </c>
      <c r="Z198" s="10"/>
      <c r="AA198" s="69">
        <v>13</v>
      </c>
      <c r="AB198" s="10"/>
      <c r="AC198" s="10">
        <v>18</v>
      </c>
      <c r="AD198" s="10"/>
      <c r="AE198" s="10"/>
      <c r="AF198" s="69">
        <v>18</v>
      </c>
      <c r="AG198" s="22">
        <f t="shared" si="122"/>
        <v>235</v>
      </c>
      <c r="AH198" s="10"/>
    </row>
    <row r="199" spans="1:35" ht="23.25" customHeight="1" x14ac:dyDescent="0.25">
      <c r="A199" s="10" t="s">
        <v>218</v>
      </c>
      <c r="B199" s="10" t="s">
        <v>29</v>
      </c>
      <c r="C199" s="10"/>
      <c r="D199" s="10"/>
      <c r="E199" s="10"/>
      <c r="F199" s="10"/>
      <c r="G199" s="69"/>
      <c r="H199" s="10"/>
      <c r="I199" s="10"/>
      <c r="J199" s="10"/>
      <c r="K199" s="10"/>
      <c r="L199" s="69"/>
      <c r="M199" s="10">
        <v>31</v>
      </c>
      <c r="N199" s="10">
        <v>19</v>
      </c>
      <c r="O199" s="10">
        <v>20</v>
      </c>
      <c r="P199" s="10"/>
      <c r="Q199" s="69">
        <f t="shared" si="120"/>
        <v>70</v>
      </c>
      <c r="R199" s="10">
        <v>45</v>
      </c>
      <c r="S199" s="10">
        <v>18</v>
      </c>
      <c r="T199" s="10"/>
      <c r="U199" s="10"/>
      <c r="V199" s="69">
        <f t="shared" si="121"/>
        <v>63</v>
      </c>
      <c r="W199" s="10"/>
      <c r="X199" s="10"/>
      <c r="Y199" s="10"/>
      <c r="Z199" s="10"/>
      <c r="AA199" s="69"/>
      <c r="AB199" s="10">
        <v>9</v>
      </c>
      <c r="AC199" s="10"/>
      <c r="AD199" s="10"/>
      <c r="AE199" s="10"/>
      <c r="AF199" s="69">
        <v>9</v>
      </c>
      <c r="AG199" s="22">
        <f t="shared" si="122"/>
        <v>142</v>
      </c>
      <c r="AH199" s="10"/>
    </row>
    <row r="200" spans="1:35" ht="18.75" customHeight="1" x14ac:dyDescent="0.25">
      <c r="A200" s="10" t="s">
        <v>218</v>
      </c>
      <c r="B200" s="10" t="s">
        <v>227</v>
      </c>
      <c r="C200" s="10"/>
      <c r="D200" s="10"/>
      <c r="E200" s="10"/>
      <c r="F200" s="10"/>
      <c r="G200" s="69"/>
      <c r="H200" s="10"/>
      <c r="I200" s="10"/>
      <c r="J200" s="10"/>
      <c r="K200" s="10"/>
      <c r="L200" s="69"/>
      <c r="M200" s="10">
        <v>7</v>
      </c>
      <c r="N200" s="10">
        <v>11</v>
      </c>
      <c r="O200" s="10">
        <v>15</v>
      </c>
      <c r="P200" s="10"/>
      <c r="Q200" s="69">
        <f t="shared" si="120"/>
        <v>33</v>
      </c>
      <c r="R200" s="10">
        <v>16</v>
      </c>
      <c r="S200" s="10">
        <v>10</v>
      </c>
      <c r="T200" s="10"/>
      <c r="U200" s="10"/>
      <c r="V200" s="69">
        <f t="shared" si="121"/>
        <v>26</v>
      </c>
      <c r="W200" s="10"/>
      <c r="X200" s="10"/>
      <c r="Y200" s="10"/>
      <c r="Z200" s="10"/>
      <c r="AA200" s="69"/>
      <c r="AB200" s="10"/>
      <c r="AC200" s="10"/>
      <c r="AD200" s="10"/>
      <c r="AE200" s="10"/>
      <c r="AF200" s="69"/>
      <c r="AG200" s="22">
        <f t="shared" si="122"/>
        <v>59</v>
      </c>
      <c r="AH200" s="10"/>
    </row>
    <row r="201" spans="1:35" ht="21" customHeight="1" x14ac:dyDescent="0.25">
      <c r="A201" s="10" t="s">
        <v>218</v>
      </c>
      <c r="B201" s="10" t="s">
        <v>228</v>
      </c>
      <c r="C201" s="10"/>
      <c r="D201" s="10"/>
      <c r="E201" s="10"/>
      <c r="F201" s="10"/>
      <c r="G201" s="69"/>
      <c r="H201" s="10"/>
      <c r="I201" s="10"/>
      <c r="J201" s="10"/>
      <c r="K201" s="10"/>
      <c r="L201" s="69"/>
      <c r="M201" s="10">
        <v>7</v>
      </c>
      <c r="N201" s="10">
        <v>14</v>
      </c>
      <c r="O201" s="10">
        <v>13</v>
      </c>
      <c r="P201" s="10"/>
      <c r="Q201" s="69">
        <f t="shared" si="120"/>
        <v>34</v>
      </c>
      <c r="R201" s="10">
        <v>15</v>
      </c>
      <c r="S201" s="10">
        <v>12</v>
      </c>
      <c r="T201" s="10"/>
      <c r="U201" s="10"/>
      <c r="V201" s="69">
        <f t="shared" si="121"/>
        <v>27</v>
      </c>
      <c r="W201" s="10"/>
      <c r="X201" s="10"/>
      <c r="Y201" s="10"/>
      <c r="Z201" s="10"/>
      <c r="AA201" s="69"/>
      <c r="AB201" s="10"/>
      <c r="AC201" s="10"/>
      <c r="AD201" s="10"/>
      <c r="AE201" s="10"/>
      <c r="AF201" s="69"/>
      <c r="AG201" s="22">
        <f t="shared" si="122"/>
        <v>61</v>
      </c>
      <c r="AH201" s="10"/>
    </row>
    <row r="202" spans="1:35" ht="31.5" x14ac:dyDescent="0.25">
      <c r="A202" s="22" t="s">
        <v>218</v>
      </c>
      <c r="B202" s="22" t="s">
        <v>142</v>
      </c>
      <c r="C202" s="22"/>
      <c r="D202" s="22"/>
      <c r="E202" s="22"/>
      <c r="F202" s="22"/>
      <c r="G202" s="73"/>
      <c r="H202" s="22"/>
      <c r="I202" s="22"/>
      <c r="J202" s="22"/>
      <c r="K202" s="22"/>
      <c r="L202" s="73"/>
      <c r="M202" s="22">
        <f>SUM(M188:M201)</f>
        <v>474</v>
      </c>
      <c r="N202" s="22">
        <f>SUM(N188:N201)</f>
        <v>552</v>
      </c>
      <c r="O202" s="22">
        <f>SUM(O188:O201)</f>
        <v>416</v>
      </c>
      <c r="P202" s="22">
        <f t="shared" ref="P202:Q202" si="123">SUM(P188:P201)</f>
        <v>0</v>
      </c>
      <c r="Q202" s="22">
        <f t="shared" si="123"/>
        <v>1442</v>
      </c>
      <c r="R202" s="22">
        <f>SUM(R188:R201)</f>
        <v>265</v>
      </c>
      <c r="S202" s="22">
        <f>SUM(S188:S201)</f>
        <v>252</v>
      </c>
      <c r="T202" s="22">
        <f t="shared" ref="T202:V202" si="124">SUM(T188:T201)</f>
        <v>0</v>
      </c>
      <c r="U202" s="22">
        <f t="shared" si="124"/>
        <v>0</v>
      </c>
      <c r="V202" s="22">
        <f t="shared" si="124"/>
        <v>517</v>
      </c>
      <c r="W202" s="22"/>
      <c r="X202" s="22"/>
      <c r="Y202" s="22">
        <v>13</v>
      </c>
      <c r="Z202" s="22"/>
      <c r="AA202" s="73">
        <v>13</v>
      </c>
      <c r="AB202" s="22">
        <f>SUM(AB198:AB201)</f>
        <v>9</v>
      </c>
      <c r="AC202" s="22">
        <f>SUM(AC198:AC201)</f>
        <v>18</v>
      </c>
      <c r="AD202" s="22">
        <f t="shared" ref="AD202:AF202" si="125">SUM(AD198:AD201)</f>
        <v>0</v>
      </c>
      <c r="AE202" s="22">
        <f t="shared" si="125"/>
        <v>0</v>
      </c>
      <c r="AF202" s="22">
        <f t="shared" si="125"/>
        <v>27</v>
      </c>
      <c r="AG202" s="22">
        <f t="shared" si="122"/>
        <v>1999</v>
      </c>
      <c r="AH202" s="22"/>
      <c r="AI202">
        <v>1999</v>
      </c>
    </row>
    <row r="203" spans="1:35" ht="18.75" x14ac:dyDescent="0.25">
      <c r="A203" s="161" t="s">
        <v>229</v>
      </c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</row>
    <row r="204" spans="1:35" ht="47.25" x14ac:dyDescent="0.25">
      <c r="A204" s="10" t="s">
        <v>230</v>
      </c>
      <c r="B204" s="10" t="s">
        <v>49</v>
      </c>
      <c r="C204" s="10"/>
      <c r="D204" s="10"/>
      <c r="E204" s="10"/>
      <c r="F204" s="10"/>
      <c r="G204" s="69"/>
      <c r="H204" s="10"/>
      <c r="I204" s="10"/>
      <c r="J204" s="10"/>
      <c r="K204" s="10"/>
      <c r="L204" s="69"/>
      <c r="M204" s="10">
        <v>41</v>
      </c>
      <c r="N204" s="10">
        <v>43</v>
      </c>
      <c r="O204" s="10">
        <v>39</v>
      </c>
      <c r="P204" s="10">
        <v>0</v>
      </c>
      <c r="Q204" s="69">
        <f>SUM(M204:P204)</f>
        <v>123</v>
      </c>
      <c r="R204" s="10"/>
      <c r="S204" s="10"/>
      <c r="T204" s="10"/>
      <c r="U204" s="10"/>
      <c r="V204" s="69"/>
      <c r="W204" s="10"/>
      <c r="X204" s="10"/>
      <c r="Y204" s="10"/>
      <c r="Z204" s="10"/>
      <c r="AA204" s="69"/>
      <c r="AB204" s="10"/>
      <c r="AC204" s="10"/>
      <c r="AD204" s="10"/>
      <c r="AE204" s="10">
        <v>0</v>
      </c>
      <c r="AF204" s="69"/>
      <c r="AG204" s="22">
        <f>Q204</f>
        <v>123</v>
      </c>
      <c r="AH204" s="10">
        <v>39</v>
      </c>
    </row>
    <row r="205" spans="1:35" ht="15.75" x14ac:dyDescent="0.25">
      <c r="A205" s="10" t="s">
        <v>230</v>
      </c>
      <c r="B205" s="10" t="s">
        <v>231</v>
      </c>
      <c r="C205" s="10"/>
      <c r="D205" s="10"/>
      <c r="E205" s="10"/>
      <c r="F205" s="10"/>
      <c r="G205" s="69"/>
      <c r="H205" s="10"/>
      <c r="I205" s="10"/>
      <c r="J205" s="10"/>
      <c r="K205" s="10"/>
      <c r="L205" s="69"/>
      <c r="M205" s="10">
        <v>45</v>
      </c>
      <c r="N205" s="10">
        <v>50</v>
      </c>
      <c r="O205" s="10">
        <v>40</v>
      </c>
      <c r="P205" s="10">
        <v>37</v>
      </c>
      <c r="Q205" s="69">
        <f t="shared" ref="Q205:Q206" si="126">SUM(M205:P205)</f>
        <v>172</v>
      </c>
      <c r="R205" s="10"/>
      <c r="S205" s="10"/>
      <c r="T205" s="10"/>
      <c r="U205" s="10"/>
      <c r="V205" s="69"/>
      <c r="W205" s="10"/>
      <c r="X205" s="10"/>
      <c r="Y205" s="10"/>
      <c r="Z205" s="10"/>
      <c r="AA205" s="69"/>
      <c r="AB205" s="10"/>
      <c r="AC205" s="10"/>
      <c r="AD205" s="10"/>
      <c r="AE205" s="10"/>
      <c r="AF205" s="69"/>
      <c r="AG205" s="22">
        <f t="shared" ref="AG205:AG206" si="127">Q205</f>
        <v>172</v>
      </c>
      <c r="AH205" s="10">
        <v>37</v>
      </c>
    </row>
    <row r="206" spans="1:35" ht="15.75" x14ac:dyDescent="0.25">
      <c r="A206" s="22" t="s">
        <v>230</v>
      </c>
      <c r="B206" s="22" t="s">
        <v>32</v>
      </c>
      <c r="C206" s="22"/>
      <c r="D206" s="22"/>
      <c r="E206" s="22"/>
      <c r="F206" s="22"/>
      <c r="G206" s="73"/>
      <c r="H206" s="22"/>
      <c r="I206" s="22"/>
      <c r="J206" s="22"/>
      <c r="K206" s="22"/>
      <c r="L206" s="73"/>
      <c r="M206" s="22">
        <f>SUM(M204:M205)</f>
        <v>86</v>
      </c>
      <c r="N206" s="22">
        <f>SUM(N204:N205)</f>
        <v>93</v>
      </c>
      <c r="O206" s="22">
        <f>SUM(O204:O205)</f>
        <v>79</v>
      </c>
      <c r="P206" s="22">
        <f>SUM(P204:P205)</f>
        <v>37</v>
      </c>
      <c r="Q206" s="69">
        <f t="shared" si="126"/>
        <v>295</v>
      </c>
      <c r="R206" s="22"/>
      <c r="S206" s="22"/>
      <c r="T206" s="22"/>
      <c r="U206" s="22"/>
      <c r="V206" s="73"/>
      <c r="W206" s="22"/>
      <c r="X206" s="22"/>
      <c r="Y206" s="22"/>
      <c r="Z206" s="22"/>
      <c r="AA206" s="73"/>
      <c r="AB206" s="22"/>
      <c r="AC206" s="22"/>
      <c r="AD206" s="22"/>
      <c r="AE206" s="22"/>
      <c r="AF206" s="73"/>
      <c r="AG206" s="22">
        <f t="shared" si="127"/>
        <v>295</v>
      </c>
      <c r="AH206" s="22">
        <f>SUM(AH204:AH205)</f>
        <v>76</v>
      </c>
    </row>
    <row r="207" spans="1:35" ht="18.75" x14ac:dyDescent="0.25">
      <c r="A207" s="161" t="s">
        <v>232</v>
      </c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</row>
    <row r="208" spans="1:35" ht="31.5" x14ac:dyDescent="0.25">
      <c r="A208" s="10" t="s">
        <v>247</v>
      </c>
      <c r="B208" s="10" t="s">
        <v>43</v>
      </c>
      <c r="C208" s="10"/>
      <c r="D208" s="10"/>
      <c r="E208" s="10"/>
      <c r="F208" s="10"/>
      <c r="G208" s="69"/>
      <c r="H208" s="10"/>
      <c r="I208" s="10"/>
      <c r="J208" s="10"/>
      <c r="K208" s="10"/>
      <c r="L208" s="69"/>
      <c r="M208" s="10">
        <v>90</v>
      </c>
      <c r="N208" s="10">
        <v>97</v>
      </c>
      <c r="O208" s="10">
        <v>47</v>
      </c>
      <c r="P208" s="10">
        <v>42</v>
      </c>
      <c r="Q208" s="69">
        <f>SUM(M208:P208)</f>
        <v>276</v>
      </c>
      <c r="R208" s="10"/>
      <c r="S208" s="10">
        <v>29</v>
      </c>
      <c r="T208" s="10">
        <v>24</v>
      </c>
      <c r="U208" s="10">
        <v>18</v>
      </c>
      <c r="V208" s="69">
        <f>SUM(R208:U208)</f>
        <v>71</v>
      </c>
      <c r="W208" s="10"/>
      <c r="X208" s="10"/>
      <c r="Y208" s="10"/>
      <c r="Z208" s="10"/>
      <c r="AA208" s="69"/>
      <c r="AB208" s="10"/>
      <c r="AC208" s="10"/>
      <c r="AD208" s="10"/>
      <c r="AE208" s="10">
        <v>0</v>
      </c>
      <c r="AF208" s="69">
        <f>SUM(AB208:AE208)</f>
        <v>0</v>
      </c>
      <c r="AG208" s="22">
        <f>AF208+AA208+V208+Q208</f>
        <v>347</v>
      </c>
      <c r="AH208" s="92">
        <v>60</v>
      </c>
    </row>
    <row r="209" spans="1:34" ht="47.25" x14ac:dyDescent="0.25">
      <c r="A209" s="10" t="s">
        <v>247</v>
      </c>
      <c r="B209" s="10" t="s">
        <v>233</v>
      </c>
      <c r="C209" s="10"/>
      <c r="D209" s="10"/>
      <c r="E209" s="10"/>
      <c r="F209" s="10"/>
      <c r="G209" s="69"/>
      <c r="H209" s="10"/>
      <c r="I209" s="10"/>
      <c r="J209" s="10"/>
      <c r="K209" s="10"/>
      <c r="L209" s="69"/>
      <c r="M209" s="10">
        <v>52</v>
      </c>
      <c r="N209" s="10">
        <v>46</v>
      </c>
      <c r="O209" s="10">
        <v>36</v>
      </c>
      <c r="P209" s="10"/>
      <c r="Q209" s="69">
        <f t="shared" ref="Q209:Q229" si="128">SUM(M209:P209)</f>
        <v>134</v>
      </c>
      <c r="R209" s="10"/>
      <c r="S209" s="10">
        <v>41</v>
      </c>
      <c r="T209" s="10">
        <v>29</v>
      </c>
      <c r="U209" s="10"/>
      <c r="V209" s="69">
        <f t="shared" ref="V209:V229" si="129">SUM(R209:U209)</f>
        <v>70</v>
      </c>
      <c r="W209" s="10"/>
      <c r="X209" s="10"/>
      <c r="Y209" s="10"/>
      <c r="Z209" s="10"/>
      <c r="AA209" s="69"/>
      <c r="AB209" s="10"/>
      <c r="AC209" s="10">
        <v>3</v>
      </c>
      <c r="AD209" s="10">
        <v>11</v>
      </c>
      <c r="AE209" s="10">
        <v>12</v>
      </c>
      <c r="AF209" s="69">
        <f t="shared" ref="AF209:AF229" si="130">SUM(AB209:AE209)</f>
        <v>26</v>
      </c>
      <c r="AG209" s="22">
        <f t="shared" ref="AG209:AG230" si="131">AF209+AA209+V209+Q209</f>
        <v>230</v>
      </c>
      <c r="AH209" s="92">
        <v>77</v>
      </c>
    </row>
    <row r="210" spans="1:34" ht="63" x14ac:dyDescent="0.25">
      <c r="A210" s="10" t="s">
        <v>247</v>
      </c>
      <c r="B210" s="10" t="s">
        <v>234</v>
      </c>
      <c r="C210" s="10"/>
      <c r="D210" s="10"/>
      <c r="E210" s="10"/>
      <c r="F210" s="10"/>
      <c r="G210" s="69"/>
      <c r="H210" s="10"/>
      <c r="I210" s="10"/>
      <c r="J210" s="10"/>
      <c r="K210" s="10"/>
      <c r="L210" s="69"/>
      <c r="M210" s="10">
        <v>25</v>
      </c>
      <c r="N210" s="10">
        <v>7</v>
      </c>
      <c r="O210" s="10">
        <v>6</v>
      </c>
      <c r="P210" s="10"/>
      <c r="Q210" s="69">
        <f t="shared" si="128"/>
        <v>38</v>
      </c>
      <c r="R210" s="10"/>
      <c r="S210" s="10"/>
      <c r="T210" s="10">
        <v>15</v>
      </c>
      <c r="U210" s="10"/>
      <c r="V210" s="69">
        <f t="shared" si="129"/>
        <v>15</v>
      </c>
      <c r="W210" s="10"/>
      <c r="X210" s="10"/>
      <c r="Y210" s="10"/>
      <c r="Z210" s="10"/>
      <c r="AA210" s="69"/>
      <c r="AB210" s="10"/>
      <c r="AC210" s="10"/>
      <c r="AD210" s="10"/>
      <c r="AE210" s="10"/>
      <c r="AF210" s="69">
        <f t="shared" si="130"/>
        <v>0</v>
      </c>
      <c r="AG210" s="22">
        <f t="shared" si="131"/>
        <v>53</v>
      </c>
      <c r="AH210" s="92">
        <v>21</v>
      </c>
    </row>
    <row r="211" spans="1:34" ht="31.5" x14ac:dyDescent="0.25">
      <c r="A211" s="10" t="s">
        <v>247</v>
      </c>
      <c r="B211" s="10" t="s">
        <v>235</v>
      </c>
      <c r="C211" s="10"/>
      <c r="D211" s="10"/>
      <c r="E211" s="10"/>
      <c r="F211" s="10"/>
      <c r="G211" s="69"/>
      <c r="H211" s="10"/>
      <c r="I211" s="10"/>
      <c r="J211" s="10"/>
      <c r="K211" s="10"/>
      <c r="L211" s="69"/>
      <c r="M211" s="10">
        <v>3</v>
      </c>
      <c r="N211" s="10"/>
      <c r="O211" s="10">
        <v>5</v>
      </c>
      <c r="P211" s="10"/>
      <c r="Q211" s="69">
        <f t="shared" si="128"/>
        <v>8</v>
      </c>
      <c r="R211" s="10"/>
      <c r="S211" s="10"/>
      <c r="T211" s="10">
        <v>3</v>
      </c>
      <c r="U211" s="10"/>
      <c r="V211" s="69">
        <f t="shared" si="129"/>
        <v>3</v>
      </c>
      <c r="W211" s="10"/>
      <c r="X211" s="10"/>
      <c r="Y211" s="10"/>
      <c r="Z211" s="10"/>
      <c r="AA211" s="69"/>
      <c r="AB211" s="10"/>
      <c r="AC211" s="10"/>
      <c r="AD211" s="10"/>
      <c r="AE211" s="10"/>
      <c r="AF211" s="69">
        <f t="shared" si="130"/>
        <v>0</v>
      </c>
      <c r="AG211" s="22">
        <f t="shared" si="131"/>
        <v>11</v>
      </c>
      <c r="AH211" s="92">
        <v>8</v>
      </c>
    </row>
    <row r="212" spans="1:34" ht="63" x14ac:dyDescent="0.25">
      <c r="A212" s="10" t="s">
        <v>247</v>
      </c>
      <c r="B212" s="10" t="s">
        <v>7</v>
      </c>
      <c r="C212" s="10"/>
      <c r="D212" s="10"/>
      <c r="E212" s="10"/>
      <c r="F212" s="10"/>
      <c r="G212" s="69"/>
      <c r="H212" s="10"/>
      <c r="I212" s="10"/>
      <c r="J212" s="10"/>
      <c r="K212" s="10"/>
      <c r="L212" s="69"/>
      <c r="M212" s="10">
        <v>7</v>
      </c>
      <c r="N212" s="10">
        <v>7</v>
      </c>
      <c r="O212" s="10">
        <v>9</v>
      </c>
      <c r="P212" s="10"/>
      <c r="Q212" s="69">
        <f t="shared" si="128"/>
        <v>23</v>
      </c>
      <c r="R212" s="10"/>
      <c r="S212" s="10">
        <v>9</v>
      </c>
      <c r="T212" s="10">
        <v>3</v>
      </c>
      <c r="U212" s="10"/>
      <c r="V212" s="69">
        <f t="shared" si="129"/>
        <v>12</v>
      </c>
      <c r="W212" s="10"/>
      <c r="X212" s="10"/>
      <c r="Y212" s="10"/>
      <c r="Z212" s="10"/>
      <c r="AA212" s="69"/>
      <c r="AB212" s="10"/>
      <c r="AC212" s="10">
        <v>1</v>
      </c>
      <c r="AD212" s="10"/>
      <c r="AE212" s="10">
        <v>3</v>
      </c>
      <c r="AF212" s="69">
        <f t="shared" si="130"/>
        <v>4</v>
      </c>
      <c r="AG212" s="22">
        <f t="shared" si="131"/>
        <v>39</v>
      </c>
      <c r="AH212" s="92">
        <v>15</v>
      </c>
    </row>
    <row r="213" spans="1:34" ht="31.5" x14ac:dyDescent="0.25">
      <c r="A213" s="10" t="s">
        <v>247</v>
      </c>
      <c r="B213" s="10" t="s">
        <v>236</v>
      </c>
      <c r="C213" s="10"/>
      <c r="D213" s="10"/>
      <c r="E213" s="10"/>
      <c r="F213" s="10"/>
      <c r="G213" s="69"/>
      <c r="H213" s="10"/>
      <c r="I213" s="10"/>
      <c r="J213" s="10"/>
      <c r="K213" s="10"/>
      <c r="L213" s="69"/>
      <c r="M213" s="10">
        <v>8</v>
      </c>
      <c r="N213" s="10">
        <v>12</v>
      </c>
      <c r="O213" s="10">
        <v>8</v>
      </c>
      <c r="P213" s="10"/>
      <c r="Q213" s="69">
        <f t="shared" si="128"/>
        <v>28</v>
      </c>
      <c r="R213" s="10"/>
      <c r="S213" s="10">
        <v>3</v>
      </c>
      <c r="T213" s="10">
        <v>8</v>
      </c>
      <c r="U213" s="10"/>
      <c r="V213" s="69">
        <f t="shared" si="129"/>
        <v>11</v>
      </c>
      <c r="W213" s="10"/>
      <c r="X213" s="10"/>
      <c r="Y213" s="10"/>
      <c r="Z213" s="10"/>
      <c r="AA213" s="69"/>
      <c r="AB213" s="10"/>
      <c r="AC213" s="10"/>
      <c r="AD213" s="10"/>
      <c r="AE213" s="10"/>
      <c r="AF213" s="69">
        <f t="shared" si="130"/>
        <v>0</v>
      </c>
      <c r="AG213" s="22">
        <f t="shared" si="131"/>
        <v>39</v>
      </c>
      <c r="AH213" s="92">
        <v>16</v>
      </c>
    </row>
    <row r="214" spans="1:34" ht="63" x14ac:dyDescent="0.25">
      <c r="A214" s="10" t="s">
        <v>247</v>
      </c>
      <c r="B214" s="10" t="s">
        <v>10</v>
      </c>
      <c r="C214" s="10"/>
      <c r="D214" s="10"/>
      <c r="E214" s="10"/>
      <c r="F214" s="10"/>
      <c r="G214" s="69"/>
      <c r="H214" s="10"/>
      <c r="I214" s="10"/>
      <c r="J214" s="10"/>
      <c r="K214" s="10"/>
      <c r="L214" s="69"/>
      <c r="M214" s="10">
        <v>12</v>
      </c>
      <c r="N214" s="10">
        <v>16</v>
      </c>
      <c r="O214" s="10">
        <v>10</v>
      </c>
      <c r="P214" s="10"/>
      <c r="Q214" s="69">
        <f t="shared" si="128"/>
        <v>38</v>
      </c>
      <c r="R214" s="10"/>
      <c r="S214" s="10">
        <v>7</v>
      </c>
      <c r="T214" s="10">
        <v>12</v>
      </c>
      <c r="U214" s="10"/>
      <c r="V214" s="69">
        <f t="shared" si="129"/>
        <v>19</v>
      </c>
      <c r="W214" s="10"/>
      <c r="X214" s="10"/>
      <c r="Y214" s="10"/>
      <c r="Z214" s="10"/>
      <c r="AA214" s="69"/>
      <c r="AB214" s="10"/>
      <c r="AC214" s="10"/>
      <c r="AD214" s="10"/>
      <c r="AE214" s="10"/>
      <c r="AF214" s="69">
        <f t="shared" si="130"/>
        <v>0</v>
      </c>
      <c r="AG214" s="22">
        <f t="shared" si="131"/>
        <v>57</v>
      </c>
      <c r="AH214" s="92">
        <v>22</v>
      </c>
    </row>
    <row r="215" spans="1:34" ht="78.75" x14ac:dyDescent="0.25">
      <c r="A215" s="10" t="s">
        <v>247</v>
      </c>
      <c r="B215" s="10" t="s">
        <v>237</v>
      </c>
      <c r="C215" s="10"/>
      <c r="D215" s="10"/>
      <c r="E215" s="10"/>
      <c r="F215" s="10"/>
      <c r="G215" s="69"/>
      <c r="H215" s="10"/>
      <c r="I215" s="10"/>
      <c r="J215" s="10"/>
      <c r="K215" s="10"/>
      <c r="L215" s="69"/>
      <c r="M215" s="10">
        <v>27</v>
      </c>
      <c r="N215" s="10">
        <v>23</v>
      </c>
      <c r="O215" s="10">
        <v>22</v>
      </c>
      <c r="P215" s="10"/>
      <c r="Q215" s="69">
        <f t="shared" si="128"/>
        <v>72</v>
      </c>
      <c r="R215" s="10"/>
      <c r="S215" s="10">
        <v>18</v>
      </c>
      <c r="T215" s="10">
        <v>8</v>
      </c>
      <c r="U215" s="10"/>
      <c r="V215" s="69">
        <f t="shared" si="129"/>
        <v>26</v>
      </c>
      <c r="W215" s="10"/>
      <c r="X215" s="10"/>
      <c r="Y215" s="10"/>
      <c r="Z215" s="10"/>
      <c r="AA215" s="69"/>
      <c r="AB215" s="10"/>
      <c r="AC215" s="10"/>
      <c r="AD215" s="10"/>
      <c r="AE215" s="10">
        <v>4</v>
      </c>
      <c r="AF215" s="69">
        <f t="shared" si="130"/>
        <v>4</v>
      </c>
      <c r="AG215" s="22">
        <f t="shared" si="131"/>
        <v>102</v>
      </c>
      <c r="AH215" s="92">
        <v>34</v>
      </c>
    </row>
    <row r="216" spans="1:34" ht="63" x14ac:dyDescent="0.25">
      <c r="A216" s="10" t="s">
        <v>247</v>
      </c>
      <c r="B216" s="10" t="s">
        <v>238</v>
      </c>
      <c r="C216" s="10"/>
      <c r="D216" s="10"/>
      <c r="E216" s="10"/>
      <c r="F216" s="10"/>
      <c r="G216" s="69"/>
      <c r="H216" s="10"/>
      <c r="I216" s="10"/>
      <c r="J216" s="10"/>
      <c r="K216" s="10"/>
      <c r="L216" s="69"/>
      <c r="M216" s="10">
        <v>2</v>
      </c>
      <c r="N216" s="10"/>
      <c r="O216" s="10">
        <v>4</v>
      </c>
      <c r="P216" s="10"/>
      <c r="Q216" s="69">
        <f t="shared" si="128"/>
        <v>6</v>
      </c>
      <c r="R216" s="10"/>
      <c r="S216" s="10">
        <v>19</v>
      </c>
      <c r="T216" s="10">
        <v>13</v>
      </c>
      <c r="U216" s="10"/>
      <c r="V216" s="69">
        <f t="shared" si="129"/>
        <v>32</v>
      </c>
      <c r="W216" s="10"/>
      <c r="X216" s="10"/>
      <c r="Y216" s="10"/>
      <c r="Z216" s="10"/>
      <c r="AA216" s="69"/>
      <c r="AB216" s="10"/>
      <c r="AC216" s="10">
        <v>5</v>
      </c>
      <c r="AD216" s="10">
        <v>6</v>
      </c>
      <c r="AE216" s="10">
        <v>3</v>
      </c>
      <c r="AF216" s="69">
        <f t="shared" si="130"/>
        <v>14</v>
      </c>
      <c r="AG216" s="22">
        <f t="shared" si="131"/>
        <v>52</v>
      </c>
      <c r="AH216" s="92">
        <v>20</v>
      </c>
    </row>
    <row r="217" spans="1:34" ht="31.5" x14ac:dyDescent="0.25">
      <c r="A217" s="10" t="s">
        <v>247</v>
      </c>
      <c r="B217" s="10" t="s">
        <v>239</v>
      </c>
      <c r="C217" s="10"/>
      <c r="D217" s="10"/>
      <c r="E217" s="10"/>
      <c r="F217" s="10"/>
      <c r="G217" s="69"/>
      <c r="H217" s="10"/>
      <c r="I217" s="10"/>
      <c r="J217" s="10"/>
      <c r="K217" s="10"/>
      <c r="L217" s="69"/>
      <c r="M217" s="10">
        <v>25</v>
      </c>
      <c r="N217" s="10">
        <v>7</v>
      </c>
      <c r="O217" s="10">
        <v>11</v>
      </c>
      <c r="P217" s="10"/>
      <c r="Q217" s="69">
        <f t="shared" si="128"/>
        <v>43</v>
      </c>
      <c r="R217" s="10"/>
      <c r="S217" s="10">
        <v>25</v>
      </c>
      <c r="T217" s="10">
        <v>12</v>
      </c>
      <c r="U217" s="10"/>
      <c r="V217" s="69">
        <f t="shared" si="129"/>
        <v>37</v>
      </c>
      <c r="W217" s="10"/>
      <c r="X217" s="10"/>
      <c r="Y217" s="10"/>
      <c r="Z217" s="10"/>
      <c r="AA217" s="69"/>
      <c r="AB217" s="10"/>
      <c r="AC217" s="10">
        <v>2</v>
      </c>
      <c r="AD217" s="10"/>
      <c r="AE217" s="10">
        <v>4</v>
      </c>
      <c r="AF217" s="69">
        <f t="shared" si="130"/>
        <v>6</v>
      </c>
      <c r="AG217" s="22">
        <f t="shared" si="131"/>
        <v>86</v>
      </c>
      <c r="AH217" s="92">
        <v>27</v>
      </c>
    </row>
    <row r="218" spans="1:34" ht="31.5" x14ac:dyDescent="0.25">
      <c r="A218" s="10" t="s">
        <v>247</v>
      </c>
      <c r="B218" s="10" t="s">
        <v>240</v>
      </c>
      <c r="C218" s="10"/>
      <c r="D218" s="10"/>
      <c r="E218" s="10"/>
      <c r="F218" s="10"/>
      <c r="G218" s="69"/>
      <c r="H218" s="10"/>
      <c r="I218" s="10"/>
      <c r="J218" s="10"/>
      <c r="K218" s="10"/>
      <c r="L218" s="69"/>
      <c r="M218" s="10">
        <v>50</v>
      </c>
      <c r="N218" s="10">
        <v>48</v>
      </c>
      <c r="O218" s="10">
        <v>17</v>
      </c>
      <c r="P218" s="10"/>
      <c r="Q218" s="69">
        <f t="shared" si="128"/>
        <v>115</v>
      </c>
      <c r="R218" s="10"/>
      <c r="S218" s="10">
        <v>13</v>
      </c>
      <c r="T218" s="10">
        <v>12</v>
      </c>
      <c r="U218" s="10"/>
      <c r="V218" s="69">
        <f t="shared" si="129"/>
        <v>25</v>
      </c>
      <c r="W218" s="10"/>
      <c r="X218" s="10"/>
      <c r="Y218" s="10"/>
      <c r="Z218" s="10"/>
      <c r="AA218" s="69"/>
      <c r="AB218" s="10"/>
      <c r="AC218" s="10"/>
      <c r="AD218" s="10"/>
      <c r="AE218" s="10"/>
      <c r="AF218" s="69">
        <f t="shared" si="130"/>
        <v>0</v>
      </c>
      <c r="AG218" s="22">
        <f t="shared" si="131"/>
        <v>140</v>
      </c>
      <c r="AH218" s="92">
        <v>29</v>
      </c>
    </row>
    <row r="219" spans="1:34" ht="31.5" x14ac:dyDescent="0.25">
      <c r="A219" s="10" t="s">
        <v>247</v>
      </c>
      <c r="B219" s="10" t="s">
        <v>241</v>
      </c>
      <c r="C219" s="10"/>
      <c r="D219" s="10"/>
      <c r="E219" s="10"/>
      <c r="F219" s="10"/>
      <c r="G219" s="69"/>
      <c r="H219" s="10"/>
      <c r="I219" s="10"/>
      <c r="J219" s="10"/>
      <c r="K219" s="10"/>
      <c r="L219" s="69"/>
      <c r="M219" s="10">
        <v>46</v>
      </c>
      <c r="N219" s="10">
        <v>37</v>
      </c>
      <c r="O219" s="10">
        <v>15</v>
      </c>
      <c r="P219" s="10"/>
      <c r="Q219" s="69">
        <f t="shared" si="128"/>
        <v>98</v>
      </c>
      <c r="R219" s="10"/>
      <c r="S219" s="10">
        <v>8</v>
      </c>
      <c r="T219" s="10">
        <v>4</v>
      </c>
      <c r="U219" s="10"/>
      <c r="V219" s="69">
        <f t="shared" si="129"/>
        <v>12</v>
      </c>
      <c r="W219" s="10"/>
      <c r="X219" s="10"/>
      <c r="Y219" s="10"/>
      <c r="Z219" s="10"/>
      <c r="AA219" s="69"/>
      <c r="AB219" s="10"/>
      <c r="AC219" s="10"/>
      <c r="AD219" s="10"/>
      <c r="AE219" s="10"/>
      <c r="AF219" s="69">
        <f t="shared" si="130"/>
        <v>0</v>
      </c>
      <c r="AG219" s="22">
        <f t="shared" si="131"/>
        <v>110</v>
      </c>
      <c r="AH219" s="92">
        <v>19</v>
      </c>
    </row>
    <row r="220" spans="1:34" ht="31.5" x14ac:dyDescent="0.25">
      <c r="A220" s="10" t="s">
        <v>247</v>
      </c>
      <c r="B220" s="10" t="s">
        <v>242</v>
      </c>
      <c r="C220" s="10"/>
      <c r="D220" s="10"/>
      <c r="E220" s="10"/>
      <c r="F220" s="10"/>
      <c r="G220" s="69"/>
      <c r="H220" s="10"/>
      <c r="I220" s="10"/>
      <c r="J220" s="10"/>
      <c r="K220" s="10"/>
      <c r="L220" s="69"/>
      <c r="M220" s="10">
        <v>22</v>
      </c>
      <c r="N220" s="10">
        <v>23</v>
      </c>
      <c r="O220" s="10">
        <v>25</v>
      </c>
      <c r="P220" s="10"/>
      <c r="Q220" s="69">
        <f t="shared" si="128"/>
        <v>70</v>
      </c>
      <c r="R220" s="10"/>
      <c r="S220" s="10">
        <v>8</v>
      </c>
      <c r="T220" s="10">
        <v>7</v>
      </c>
      <c r="U220" s="10"/>
      <c r="V220" s="69">
        <f t="shared" si="129"/>
        <v>15</v>
      </c>
      <c r="W220" s="10"/>
      <c r="X220" s="10"/>
      <c r="Y220" s="10"/>
      <c r="Z220" s="10"/>
      <c r="AA220" s="69"/>
      <c r="AB220" s="10"/>
      <c r="AC220" s="10"/>
      <c r="AD220" s="10">
        <v>9</v>
      </c>
      <c r="AE220" s="10">
        <v>4</v>
      </c>
      <c r="AF220" s="69">
        <f t="shared" si="130"/>
        <v>13</v>
      </c>
      <c r="AG220" s="22">
        <f t="shared" si="131"/>
        <v>98</v>
      </c>
      <c r="AH220" s="92">
        <v>36</v>
      </c>
    </row>
    <row r="221" spans="1:34" ht="47.25" x14ac:dyDescent="0.25">
      <c r="A221" s="10" t="s">
        <v>247</v>
      </c>
      <c r="B221" s="10" t="s">
        <v>49</v>
      </c>
      <c r="C221" s="10"/>
      <c r="D221" s="10"/>
      <c r="E221" s="10"/>
      <c r="F221" s="10"/>
      <c r="G221" s="69"/>
      <c r="H221" s="10"/>
      <c r="I221" s="10"/>
      <c r="J221" s="10"/>
      <c r="K221" s="10"/>
      <c r="L221" s="69"/>
      <c r="M221" s="10">
        <v>30</v>
      </c>
      <c r="N221" s="10">
        <v>24</v>
      </c>
      <c r="O221" s="10">
        <v>19</v>
      </c>
      <c r="P221" s="10"/>
      <c r="Q221" s="69">
        <f t="shared" si="128"/>
        <v>73</v>
      </c>
      <c r="R221" s="10"/>
      <c r="S221" s="10">
        <v>17</v>
      </c>
      <c r="T221" s="10">
        <v>17</v>
      </c>
      <c r="U221" s="10"/>
      <c r="V221" s="69">
        <f t="shared" si="129"/>
        <v>34</v>
      </c>
      <c r="W221" s="10"/>
      <c r="X221" s="10"/>
      <c r="Y221" s="10"/>
      <c r="Z221" s="10"/>
      <c r="AA221" s="69"/>
      <c r="AB221" s="10"/>
      <c r="AC221" s="10">
        <v>1</v>
      </c>
      <c r="AD221" s="10"/>
      <c r="AE221" s="10"/>
      <c r="AF221" s="69">
        <f t="shared" si="130"/>
        <v>1</v>
      </c>
      <c r="AG221" s="22">
        <f t="shared" si="131"/>
        <v>108</v>
      </c>
      <c r="AH221" s="92">
        <v>36</v>
      </c>
    </row>
    <row r="222" spans="1:34" ht="31.5" x14ac:dyDescent="0.25">
      <c r="A222" s="10" t="s">
        <v>247</v>
      </c>
      <c r="B222" s="10" t="s">
        <v>212</v>
      </c>
      <c r="C222" s="10"/>
      <c r="D222" s="10"/>
      <c r="E222" s="10"/>
      <c r="F222" s="10"/>
      <c r="G222" s="69"/>
      <c r="H222" s="10"/>
      <c r="I222" s="10"/>
      <c r="J222" s="10"/>
      <c r="K222" s="10"/>
      <c r="L222" s="69"/>
      <c r="M222" s="10"/>
      <c r="N222" s="10"/>
      <c r="O222" s="10"/>
      <c r="P222" s="10"/>
      <c r="Q222" s="69">
        <f t="shared" si="128"/>
        <v>0</v>
      </c>
      <c r="R222" s="10"/>
      <c r="S222" s="10">
        <v>1</v>
      </c>
      <c r="T222" s="10"/>
      <c r="U222" s="10"/>
      <c r="V222" s="69">
        <f t="shared" si="129"/>
        <v>1</v>
      </c>
      <c r="W222" s="10"/>
      <c r="X222" s="10"/>
      <c r="Y222" s="10"/>
      <c r="Z222" s="10"/>
      <c r="AA222" s="69"/>
      <c r="AB222" s="10"/>
      <c r="AC222" s="10"/>
      <c r="AD222" s="10"/>
      <c r="AE222" s="10"/>
      <c r="AF222" s="69">
        <f t="shared" si="130"/>
        <v>0</v>
      </c>
      <c r="AG222" s="22">
        <f t="shared" si="131"/>
        <v>1</v>
      </c>
      <c r="AH222" s="92">
        <v>0</v>
      </c>
    </row>
    <row r="223" spans="1:34" ht="78.75" x14ac:dyDescent="0.25">
      <c r="A223" s="10" t="s">
        <v>247</v>
      </c>
      <c r="B223" s="10" t="s">
        <v>50</v>
      </c>
      <c r="C223" s="10"/>
      <c r="D223" s="10"/>
      <c r="E223" s="10"/>
      <c r="F223" s="10"/>
      <c r="G223" s="69"/>
      <c r="H223" s="10"/>
      <c r="I223" s="10"/>
      <c r="J223" s="10"/>
      <c r="K223" s="10"/>
      <c r="L223" s="69"/>
      <c r="M223" s="10">
        <v>51</v>
      </c>
      <c r="N223" s="10">
        <v>25</v>
      </c>
      <c r="O223" s="10">
        <v>22</v>
      </c>
      <c r="P223" s="10"/>
      <c r="Q223" s="69">
        <f t="shared" si="128"/>
        <v>98</v>
      </c>
      <c r="R223" s="10"/>
      <c r="S223" s="10">
        <v>7</v>
      </c>
      <c r="T223" s="10">
        <v>18</v>
      </c>
      <c r="U223" s="10"/>
      <c r="V223" s="69">
        <f t="shared" si="129"/>
        <v>25</v>
      </c>
      <c r="W223" s="10"/>
      <c r="X223" s="10"/>
      <c r="Y223" s="10"/>
      <c r="Z223" s="10"/>
      <c r="AA223" s="69"/>
      <c r="AB223" s="10"/>
      <c r="AC223" s="10"/>
      <c r="AD223" s="10"/>
      <c r="AE223" s="10"/>
      <c r="AF223" s="69">
        <f t="shared" si="130"/>
        <v>0</v>
      </c>
      <c r="AG223" s="22">
        <f t="shared" si="131"/>
        <v>123</v>
      </c>
      <c r="AH223" s="92">
        <v>40</v>
      </c>
    </row>
    <row r="224" spans="1:34" ht="47.25" x14ac:dyDescent="0.25">
      <c r="A224" s="10" t="s">
        <v>247</v>
      </c>
      <c r="B224" s="10" t="s">
        <v>243</v>
      </c>
      <c r="C224" s="10"/>
      <c r="D224" s="10"/>
      <c r="E224" s="10"/>
      <c r="F224" s="10"/>
      <c r="G224" s="69"/>
      <c r="H224" s="10"/>
      <c r="I224" s="10"/>
      <c r="J224" s="10"/>
      <c r="K224" s="10"/>
      <c r="L224" s="69"/>
      <c r="M224" s="10">
        <v>30</v>
      </c>
      <c r="N224" s="10">
        <v>61</v>
      </c>
      <c r="O224" s="10">
        <v>40</v>
      </c>
      <c r="P224" s="10"/>
      <c r="Q224" s="69">
        <f t="shared" si="128"/>
        <v>131</v>
      </c>
      <c r="R224" s="10"/>
      <c r="S224" s="10">
        <v>6</v>
      </c>
      <c r="T224" s="10">
        <v>6</v>
      </c>
      <c r="U224" s="10"/>
      <c r="V224" s="69">
        <f t="shared" si="129"/>
        <v>12</v>
      </c>
      <c r="W224" s="10"/>
      <c r="X224" s="10"/>
      <c r="Y224" s="10"/>
      <c r="Z224" s="10"/>
      <c r="AA224" s="69"/>
      <c r="AB224" s="10"/>
      <c r="AC224" s="10"/>
      <c r="AD224" s="10"/>
      <c r="AE224" s="10"/>
      <c r="AF224" s="69">
        <f t="shared" si="130"/>
        <v>0</v>
      </c>
      <c r="AG224" s="22">
        <f t="shared" si="131"/>
        <v>143</v>
      </c>
      <c r="AH224" s="92">
        <v>46</v>
      </c>
    </row>
    <row r="225" spans="1:35" ht="31.5" x14ac:dyDescent="0.25">
      <c r="A225" s="10" t="s">
        <v>247</v>
      </c>
      <c r="B225" s="10" t="s">
        <v>225</v>
      </c>
      <c r="C225" s="10"/>
      <c r="D225" s="10"/>
      <c r="E225" s="10"/>
      <c r="F225" s="10"/>
      <c r="G225" s="69"/>
      <c r="H225" s="10"/>
      <c r="I225" s="10"/>
      <c r="J225" s="10"/>
      <c r="K225" s="10"/>
      <c r="L225" s="69"/>
      <c r="M225" s="10">
        <v>22</v>
      </c>
      <c r="N225" s="10">
        <v>17</v>
      </c>
      <c r="O225" s="10"/>
      <c r="P225" s="10"/>
      <c r="Q225" s="69">
        <f t="shared" si="128"/>
        <v>39</v>
      </c>
      <c r="R225" s="10"/>
      <c r="S225" s="10">
        <v>6</v>
      </c>
      <c r="T225" s="10"/>
      <c r="U225" s="10"/>
      <c r="V225" s="69">
        <f t="shared" si="129"/>
        <v>6</v>
      </c>
      <c r="W225" s="10"/>
      <c r="X225" s="10"/>
      <c r="Y225" s="10"/>
      <c r="Z225" s="10"/>
      <c r="AA225" s="69"/>
      <c r="AB225" s="10"/>
      <c r="AC225" s="10"/>
      <c r="AD225" s="10"/>
      <c r="AE225" s="10"/>
      <c r="AF225" s="69">
        <f t="shared" si="130"/>
        <v>0</v>
      </c>
      <c r="AG225" s="22">
        <f t="shared" si="131"/>
        <v>45</v>
      </c>
      <c r="AH225" s="92">
        <v>0</v>
      </c>
    </row>
    <row r="226" spans="1:35" ht="31.5" x14ac:dyDescent="0.25">
      <c r="A226" s="10" t="s">
        <v>247</v>
      </c>
      <c r="B226" s="10" t="s">
        <v>244</v>
      </c>
      <c r="C226" s="10"/>
      <c r="D226" s="10"/>
      <c r="E226" s="10"/>
      <c r="F226" s="10"/>
      <c r="G226" s="69"/>
      <c r="H226" s="10"/>
      <c r="I226" s="10"/>
      <c r="J226" s="10"/>
      <c r="K226" s="10"/>
      <c r="L226" s="69"/>
      <c r="M226" s="10">
        <v>30</v>
      </c>
      <c r="N226" s="10">
        <v>34</v>
      </c>
      <c r="O226" s="10">
        <v>10</v>
      </c>
      <c r="P226" s="10"/>
      <c r="Q226" s="69">
        <f t="shared" si="128"/>
        <v>74</v>
      </c>
      <c r="R226" s="10"/>
      <c r="S226" s="10">
        <v>17</v>
      </c>
      <c r="T226" s="10">
        <v>3</v>
      </c>
      <c r="U226" s="10"/>
      <c r="V226" s="69">
        <f t="shared" si="129"/>
        <v>20</v>
      </c>
      <c r="W226" s="10"/>
      <c r="X226" s="10"/>
      <c r="Y226" s="10"/>
      <c r="Z226" s="10"/>
      <c r="AA226" s="69"/>
      <c r="AB226" s="10"/>
      <c r="AC226" s="10"/>
      <c r="AD226" s="10"/>
      <c r="AE226" s="10"/>
      <c r="AF226" s="69">
        <f t="shared" si="130"/>
        <v>0</v>
      </c>
      <c r="AG226" s="22">
        <f t="shared" si="131"/>
        <v>94</v>
      </c>
      <c r="AH226" s="92">
        <v>13</v>
      </c>
    </row>
    <row r="227" spans="1:35" ht="47.25" x14ac:dyDescent="0.25">
      <c r="A227" s="10" t="s">
        <v>247</v>
      </c>
      <c r="B227" s="10" t="s">
        <v>245</v>
      </c>
      <c r="C227" s="10"/>
      <c r="D227" s="10"/>
      <c r="E227" s="10"/>
      <c r="F227" s="10"/>
      <c r="G227" s="69"/>
      <c r="H227" s="10"/>
      <c r="I227" s="10"/>
      <c r="J227" s="10"/>
      <c r="K227" s="10"/>
      <c r="L227" s="69"/>
      <c r="M227" s="10">
        <v>12</v>
      </c>
      <c r="N227" s="10">
        <v>16</v>
      </c>
      <c r="O227" s="10">
        <v>2</v>
      </c>
      <c r="P227" s="10"/>
      <c r="Q227" s="69">
        <f t="shared" si="128"/>
        <v>30</v>
      </c>
      <c r="R227" s="10"/>
      <c r="S227" s="10">
        <v>6</v>
      </c>
      <c r="T227" s="10">
        <v>25</v>
      </c>
      <c r="U227" s="10"/>
      <c r="V227" s="69">
        <f t="shared" si="129"/>
        <v>31</v>
      </c>
      <c r="W227" s="10"/>
      <c r="X227" s="10"/>
      <c r="Y227" s="10"/>
      <c r="Z227" s="10"/>
      <c r="AA227" s="69"/>
      <c r="AB227" s="10"/>
      <c r="AC227" s="10"/>
      <c r="AD227" s="10"/>
      <c r="AE227" s="10"/>
      <c r="AF227" s="69">
        <f t="shared" si="130"/>
        <v>0</v>
      </c>
      <c r="AG227" s="22">
        <f t="shared" si="131"/>
        <v>61</v>
      </c>
      <c r="AH227" s="92">
        <v>27</v>
      </c>
    </row>
    <row r="228" spans="1:35" ht="31.5" x14ac:dyDescent="0.25">
      <c r="A228" s="10" t="s">
        <v>247</v>
      </c>
      <c r="B228" s="10" t="s">
        <v>73</v>
      </c>
      <c r="C228" s="10"/>
      <c r="D228" s="10"/>
      <c r="E228" s="10"/>
      <c r="F228" s="10"/>
      <c r="G228" s="69"/>
      <c r="H228" s="10"/>
      <c r="I228" s="10"/>
      <c r="J228" s="10"/>
      <c r="K228" s="10"/>
      <c r="L228" s="69"/>
      <c r="M228" s="10">
        <v>16</v>
      </c>
      <c r="N228" s="10">
        <v>8</v>
      </c>
      <c r="O228" s="10">
        <v>1</v>
      </c>
      <c r="P228" s="10"/>
      <c r="Q228" s="69">
        <f t="shared" si="128"/>
        <v>25</v>
      </c>
      <c r="R228" s="10"/>
      <c r="S228" s="10">
        <v>6</v>
      </c>
      <c r="T228" s="10">
        <v>8</v>
      </c>
      <c r="U228" s="10"/>
      <c r="V228" s="69">
        <f t="shared" si="129"/>
        <v>14</v>
      </c>
      <c r="W228" s="10"/>
      <c r="X228" s="10"/>
      <c r="Y228" s="10"/>
      <c r="Z228" s="10"/>
      <c r="AA228" s="69"/>
      <c r="AB228" s="10"/>
      <c r="AC228" s="10"/>
      <c r="AD228" s="10"/>
      <c r="AE228" s="10"/>
      <c r="AF228" s="69">
        <f t="shared" si="130"/>
        <v>0</v>
      </c>
      <c r="AG228" s="22">
        <f t="shared" si="131"/>
        <v>39</v>
      </c>
      <c r="AH228" s="92">
        <v>9</v>
      </c>
    </row>
    <row r="229" spans="1:35" ht="31.5" x14ac:dyDescent="0.25">
      <c r="A229" s="10" t="s">
        <v>247</v>
      </c>
      <c r="B229" s="10" t="s">
        <v>246</v>
      </c>
      <c r="C229" s="10"/>
      <c r="D229" s="10"/>
      <c r="E229" s="10"/>
      <c r="F229" s="10"/>
      <c r="G229" s="69"/>
      <c r="H229" s="10"/>
      <c r="I229" s="10"/>
      <c r="J229" s="10"/>
      <c r="K229" s="10"/>
      <c r="L229" s="69"/>
      <c r="M229" s="10">
        <v>20</v>
      </c>
      <c r="N229" s="10">
        <v>3</v>
      </c>
      <c r="O229" s="10"/>
      <c r="P229" s="10"/>
      <c r="Q229" s="69">
        <f t="shared" si="128"/>
        <v>23</v>
      </c>
      <c r="R229" s="10"/>
      <c r="S229" s="10"/>
      <c r="T229" s="10"/>
      <c r="U229" s="10"/>
      <c r="V229" s="69">
        <f t="shared" si="129"/>
        <v>0</v>
      </c>
      <c r="W229" s="10"/>
      <c r="X229" s="10"/>
      <c r="Y229" s="10"/>
      <c r="Z229" s="10"/>
      <c r="AA229" s="69"/>
      <c r="AB229" s="10"/>
      <c r="AC229" s="10"/>
      <c r="AD229" s="10"/>
      <c r="AE229" s="10"/>
      <c r="AF229" s="69">
        <f t="shared" si="130"/>
        <v>0</v>
      </c>
      <c r="AG229" s="22">
        <f t="shared" si="131"/>
        <v>23</v>
      </c>
      <c r="AH229" s="92">
        <v>0</v>
      </c>
    </row>
    <row r="230" spans="1:35" ht="31.5" x14ac:dyDescent="0.25">
      <c r="A230" s="22" t="s">
        <v>247</v>
      </c>
      <c r="B230" s="22" t="s">
        <v>32</v>
      </c>
      <c r="C230" s="22"/>
      <c r="D230" s="22"/>
      <c r="E230" s="22"/>
      <c r="F230" s="22"/>
      <c r="G230" s="73"/>
      <c r="H230" s="22"/>
      <c r="I230" s="22"/>
      <c r="J230" s="22"/>
      <c r="K230" s="22"/>
      <c r="L230" s="73"/>
      <c r="M230" s="22">
        <f>SUM(M208:M229)</f>
        <v>580</v>
      </c>
      <c r="N230" s="22">
        <f t="shared" ref="N230:V230" si="132">SUM(N208:N229)</f>
        <v>511</v>
      </c>
      <c r="O230" s="22">
        <f t="shared" si="132"/>
        <v>309</v>
      </c>
      <c r="P230" s="22">
        <f t="shared" si="132"/>
        <v>42</v>
      </c>
      <c r="Q230" s="22">
        <f t="shared" si="132"/>
        <v>1442</v>
      </c>
      <c r="R230" s="22">
        <f t="shared" si="132"/>
        <v>0</v>
      </c>
      <c r="S230" s="22">
        <f t="shared" si="132"/>
        <v>246</v>
      </c>
      <c r="T230" s="22">
        <f t="shared" si="132"/>
        <v>227</v>
      </c>
      <c r="U230" s="22">
        <f t="shared" si="132"/>
        <v>18</v>
      </c>
      <c r="V230" s="22">
        <f t="shared" si="132"/>
        <v>491</v>
      </c>
      <c r="W230" s="22"/>
      <c r="X230" s="22"/>
      <c r="Y230" s="22"/>
      <c r="Z230" s="22"/>
      <c r="AA230" s="73"/>
      <c r="AB230" s="22"/>
      <c r="AC230" s="22">
        <f>SUM(AC209:AC229)</f>
        <v>12</v>
      </c>
      <c r="AD230" s="22">
        <f>SUM(AD209:AD229)</f>
        <v>26</v>
      </c>
      <c r="AE230" s="22">
        <f>SUM(AE209:AE229)</f>
        <v>30</v>
      </c>
      <c r="AF230" s="22">
        <f>SUM(AF209:AF229)</f>
        <v>68</v>
      </c>
      <c r="AG230" s="22">
        <f t="shared" si="131"/>
        <v>2001</v>
      </c>
      <c r="AH230" s="22">
        <f t="shared" ref="AH230" si="133">SUM(AH208:AH229)</f>
        <v>555</v>
      </c>
      <c r="AI230">
        <v>2001</v>
      </c>
    </row>
    <row r="231" spans="1:35" ht="18.75" x14ac:dyDescent="0.25">
      <c r="A231" s="161" t="s">
        <v>248</v>
      </c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2"/>
    </row>
    <row r="232" spans="1:35" ht="47.25" x14ac:dyDescent="0.25">
      <c r="A232" s="10" t="s">
        <v>249</v>
      </c>
      <c r="B232" s="10" t="s">
        <v>49</v>
      </c>
      <c r="C232" s="10"/>
      <c r="D232" s="10"/>
      <c r="E232" s="10"/>
      <c r="F232" s="10"/>
      <c r="G232" s="69"/>
      <c r="H232" s="10"/>
      <c r="I232" s="10"/>
      <c r="J232" s="10"/>
      <c r="K232" s="10"/>
      <c r="L232" s="69"/>
      <c r="M232" s="10">
        <v>8</v>
      </c>
      <c r="N232" s="10">
        <v>11</v>
      </c>
      <c r="O232" s="10">
        <v>25</v>
      </c>
      <c r="P232" s="10">
        <v>0</v>
      </c>
      <c r="Q232" s="69">
        <f>SUM(M232:P232)</f>
        <v>44</v>
      </c>
      <c r="R232" s="10"/>
      <c r="S232" s="10">
        <v>10</v>
      </c>
      <c r="T232" s="10"/>
      <c r="U232" s="10">
        <v>0</v>
      </c>
      <c r="V232" s="69">
        <f>SUM(R232:U232)</f>
        <v>10</v>
      </c>
      <c r="W232" s="10"/>
      <c r="X232" s="10"/>
      <c r="Y232" s="10"/>
      <c r="Z232" s="10"/>
      <c r="AA232" s="69"/>
      <c r="AB232" s="10"/>
      <c r="AC232" s="10"/>
      <c r="AD232" s="10">
        <v>16</v>
      </c>
      <c r="AE232" s="10">
        <v>12</v>
      </c>
      <c r="AF232" s="69">
        <f>SUM(AB232:AE232)</f>
        <v>28</v>
      </c>
      <c r="AG232" s="22">
        <f>AF232+AA232+V232+Q232</f>
        <v>82</v>
      </c>
      <c r="AH232" s="10">
        <v>25</v>
      </c>
    </row>
    <row r="233" spans="1:35" ht="47.25" x14ac:dyDescent="0.25">
      <c r="A233" s="10" t="s">
        <v>249</v>
      </c>
      <c r="B233" s="10" t="s">
        <v>48</v>
      </c>
      <c r="C233" s="10"/>
      <c r="D233" s="10"/>
      <c r="E233" s="10"/>
      <c r="F233" s="10"/>
      <c r="G233" s="69"/>
      <c r="H233" s="10"/>
      <c r="I233" s="10"/>
      <c r="J233" s="10"/>
      <c r="K233" s="10"/>
      <c r="L233" s="69"/>
      <c r="M233" s="10">
        <v>4</v>
      </c>
      <c r="N233" s="10"/>
      <c r="O233" s="10"/>
      <c r="P233" s="10"/>
      <c r="Q233" s="69">
        <f t="shared" ref="Q233:Q239" si="134">SUM(M233:P233)</f>
        <v>4</v>
      </c>
      <c r="R233" s="10"/>
      <c r="S233" s="10">
        <v>4</v>
      </c>
      <c r="T233" s="10"/>
      <c r="U233" s="10"/>
      <c r="V233" s="69">
        <f t="shared" ref="V233:V239" si="135">SUM(R233:U233)</f>
        <v>4</v>
      </c>
      <c r="W233" s="10"/>
      <c r="X233" s="10"/>
      <c r="Y233" s="10"/>
      <c r="Z233" s="10"/>
      <c r="AA233" s="69"/>
      <c r="AB233" s="10"/>
      <c r="AC233" s="10"/>
      <c r="AD233" s="10">
        <v>5</v>
      </c>
      <c r="AE233" s="10">
        <v>9</v>
      </c>
      <c r="AF233" s="69">
        <f t="shared" ref="AF233:AF239" si="136">SUM(AB233:AE233)</f>
        <v>14</v>
      </c>
      <c r="AG233" s="22">
        <f t="shared" ref="AG233:AG240" si="137">AF233+AA233+V233+Q233</f>
        <v>22</v>
      </c>
      <c r="AH233" s="10"/>
    </row>
    <row r="234" spans="1:35" ht="15.75" x14ac:dyDescent="0.25">
      <c r="A234" s="10" t="s">
        <v>249</v>
      </c>
      <c r="B234" s="10" t="s">
        <v>231</v>
      </c>
      <c r="C234" s="10"/>
      <c r="D234" s="10"/>
      <c r="E234" s="10"/>
      <c r="F234" s="10"/>
      <c r="G234" s="69"/>
      <c r="H234" s="10"/>
      <c r="I234" s="10"/>
      <c r="J234" s="10"/>
      <c r="K234" s="10"/>
      <c r="L234" s="69"/>
      <c r="M234" s="10">
        <v>24</v>
      </c>
      <c r="N234" s="10">
        <v>43</v>
      </c>
      <c r="O234" s="10">
        <v>26</v>
      </c>
      <c r="P234" s="10"/>
      <c r="Q234" s="69">
        <f t="shared" si="134"/>
        <v>93</v>
      </c>
      <c r="R234" s="10"/>
      <c r="S234" s="10">
        <v>3</v>
      </c>
      <c r="T234" s="10"/>
      <c r="U234" s="10"/>
      <c r="V234" s="69">
        <f t="shared" si="135"/>
        <v>3</v>
      </c>
      <c r="W234" s="10"/>
      <c r="X234" s="10"/>
      <c r="Y234" s="10"/>
      <c r="Z234" s="10"/>
      <c r="AA234" s="69"/>
      <c r="AB234" s="10"/>
      <c r="AC234" s="10"/>
      <c r="AD234" s="10"/>
      <c r="AE234" s="10"/>
      <c r="AF234" s="69">
        <f t="shared" si="136"/>
        <v>0</v>
      </c>
      <c r="AG234" s="22">
        <f t="shared" si="137"/>
        <v>96</v>
      </c>
      <c r="AH234" s="10">
        <v>26</v>
      </c>
    </row>
    <row r="235" spans="1:35" ht="63" x14ac:dyDescent="0.25">
      <c r="A235" s="10" t="s">
        <v>249</v>
      </c>
      <c r="B235" s="10" t="s">
        <v>8</v>
      </c>
      <c r="C235" s="10"/>
      <c r="D235" s="10"/>
      <c r="E235" s="10"/>
      <c r="F235" s="10"/>
      <c r="G235" s="69"/>
      <c r="H235" s="10"/>
      <c r="I235" s="10"/>
      <c r="J235" s="10"/>
      <c r="K235" s="10"/>
      <c r="L235" s="69"/>
      <c r="M235" s="10">
        <v>27</v>
      </c>
      <c r="N235" s="10">
        <v>28</v>
      </c>
      <c r="O235" s="10">
        <v>20</v>
      </c>
      <c r="P235" s="10"/>
      <c r="Q235" s="69">
        <f t="shared" si="134"/>
        <v>75</v>
      </c>
      <c r="R235" s="10"/>
      <c r="S235" s="10">
        <v>3</v>
      </c>
      <c r="T235" s="10">
        <v>14</v>
      </c>
      <c r="U235" s="10"/>
      <c r="V235" s="69">
        <f t="shared" si="135"/>
        <v>17</v>
      </c>
      <c r="W235" s="10"/>
      <c r="X235" s="10"/>
      <c r="Y235" s="10"/>
      <c r="Z235" s="10"/>
      <c r="AA235" s="69"/>
      <c r="AB235" s="10"/>
      <c r="AC235" s="10">
        <v>4</v>
      </c>
      <c r="AD235" s="10">
        <v>9</v>
      </c>
      <c r="AE235" s="10">
        <v>4</v>
      </c>
      <c r="AF235" s="69">
        <f t="shared" si="136"/>
        <v>17</v>
      </c>
      <c r="AG235" s="22">
        <f t="shared" si="137"/>
        <v>109</v>
      </c>
      <c r="AH235" s="10">
        <v>34</v>
      </c>
    </row>
    <row r="236" spans="1:35" ht="15.75" x14ac:dyDescent="0.25">
      <c r="A236" s="10" t="s">
        <v>249</v>
      </c>
      <c r="B236" s="10" t="s">
        <v>113</v>
      </c>
      <c r="C236" s="10"/>
      <c r="D236" s="10"/>
      <c r="E236" s="10"/>
      <c r="F236" s="10"/>
      <c r="G236" s="69"/>
      <c r="H236" s="10"/>
      <c r="I236" s="10"/>
      <c r="J236" s="10"/>
      <c r="K236" s="10"/>
      <c r="L236" s="69"/>
      <c r="M236" s="10">
        <v>6</v>
      </c>
      <c r="N236" s="10"/>
      <c r="O236" s="10"/>
      <c r="P236" s="10"/>
      <c r="Q236" s="69">
        <f t="shared" si="134"/>
        <v>6</v>
      </c>
      <c r="R236" s="10"/>
      <c r="S236" s="10">
        <v>4</v>
      </c>
      <c r="T236" s="10"/>
      <c r="U236" s="10"/>
      <c r="V236" s="69">
        <f t="shared" si="135"/>
        <v>4</v>
      </c>
      <c r="W236" s="10"/>
      <c r="X236" s="10"/>
      <c r="Y236" s="10"/>
      <c r="Z236" s="10"/>
      <c r="AA236" s="69"/>
      <c r="AB236" s="10"/>
      <c r="AC236" s="10"/>
      <c r="AD236" s="10">
        <v>3</v>
      </c>
      <c r="AE236" s="10"/>
      <c r="AF236" s="69">
        <f t="shared" si="136"/>
        <v>3</v>
      </c>
      <c r="AG236" s="22">
        <f t="shared" si="137"/>
        <v>13</v>
      </c>
      <c r="AH236" s="10"/>
    </row>
    <row r="237" spans="1:35" ht="87" customHeight="1" x14ac:dyDescent="0.25">
      <c r="A237" s="10" t="s">
        <v>249</v>
      </c>
      <c r="B237" s="10" t="s">
        <v>250</v>
      </c>
      <c r="C237" s="10"/>
      <c r="D237" s="10"/>
      <c r="E237" s="10"/>
      <c r="F237" s="10"/>
      <c r="G237" s="69"/>
      <c r="H237" s="10"/>
      <c r="I237" s="10"/>
      <c r="J237" s="10"/>
      <c r="K237" s="10"/>
      <c r="L237" s="69"/>
      <c r="M237" s="10">
        <v>6</v>
      </c>
      <c r="N237" s="10">
        <v>9</v>
      </c>
      <c r="O237" s="10"/>
      <c r="P237" s="10"/>
      <c r="Q237" s="69">
        <f t="shared" si="134"/>
        <v>15</v>
      </c>
      <c r="R237" s="10"/>
      <c r="S237" s="10">
        <v>6</v>
      </c>
      <c r="T237" s="10"/>
      <c r="U237" s="10"/>
      <c r="V237" s="69">
        <f t="shared" si="135"/>
        <v>6</v>
      </c>
      <c r="W237" s="10"/>
      <c r="X237" s="10"/>
      <c r="Y237" s="10"/>
      <c r="Z237" s="10"/>
      <c r="AA237" s="69"/>
      <c r="AB237" s="10"/>
      <c r="AC237" s="10"/>
      <c r="AD237" s="10"/>
      <c r="AE237" s="10"/>
      <c r="AF237" s="69">
        <f t="shared" si="136"/>
        <v>0</v>
      </c>
      <c r="AG237" s="22">
        <f t="shared" si="137"/>
        <v>21</v>
      </c>
      <c r="AH237" s="10"/>
    </row>
    <row r="238" spans="1:35" ht="15.75" x14ac:dyDescent="0.25">
      <c r="A238" s="10" t="s">
        <v>249</v>
      </c>
      <c r="B238" s="10" t="s">
        <v>98</v>
      </c>
      <c r="C238" s="10"/>
      <c r="D238" s="10"/>
      <c r="E238" s="10"/>
      <c r="F238" s="10"/>
      <c r="G238" s="69"/>
      <c r="H238" s="10"/>
      <c r="I238" s="10"/>
      <c r="J238" s="10"/>
      <c r="K238" s="10"/>
      <c r="L238" s="69"/>
      <c r="M238" s="10">
        <v>4</v>
      </c>
      <c r="N238" s="10">
        <v>8</v>
      </c>
      <c r="O238" s="10">
        <v>15</v>
      </c>
      <c r="P238" s="10"/>
      <c r="Q238" s="69">
        <f t="shared" si="134"/>
        <v>27</v>
      </c>
      <c r="R238" s="10"/>
      <c r="S238" s="10">
        <v>3</v>
      </c>
      <c r="T238" s="10"/>
      <c r="U238" s="10"/>
      <c r="V238" s="69">
        <f t="shared" si="135"/>
        <v>3</v>
      </c>
      <c r="W238" s="10"/>
      <c r="X238" s="10"/>
      <c r="Y238" s="10"/>
      <c r="Z238" s="10"/>
      <c r="AA238" s="69"/>
      <c r="AB238" s="10"/>
      <c r="AC238" s="10"/>
      <c r="AD238" s="10"/>
      <c r="AE238" s="10"/>
      <c r="AF238" s="69">
        <f t="shared" si="136"/>
        <v>0</v>
      </c>
      <c r="AG238" s="22">
        <f t="shared" si="137"/>
        <v>30</v>
      </c>
      <c r="AH238" s="10">
        <v>15</v>
      </c>
    </row>
    <row r="239" spans="1:35" ht="15.75" x14ac:dyDescent="0.25">
      <c r="A239" s="10" t="s">
        <v>249</v>
      </c>
      <c r="B239" s="10" t="s">
        <v>251</v>
      </c>
      <c r="C239" s="10"/>
      <c r="D239" s="10"/>
      <c r="E239" s="10"/>
      <c r="F239" s="10"/>
      <c r="G239" s="69"/>
      <c r="H239" s="10"/>
      <c r="I239" s="10"/>
      <c r="J239" s="10"/>
      <c r="K239" s="10"/>
      <c r="L239" s="69"/>
      <c r="M239" s="10">
        <v>20</v>
      </c>
      <c r="N239" s="10">
        <v>23</v>
      </c>
      <c r="O239" s="10">
        <v>29</v>
      </c>
      <c r="P239" s="10"/>
      <c r="Q239" s="69">
        <f t="shared" si="134"/>
        <v>72</v>
      </c>
      <c r="R239" s="10"/>
      <c r="S239" s="10">
        <v>20</v>
      </c>
      <c r="T239" s="10">
        <v>32</v>
      </c>
      <c r="U239" s="10"/>
      <c r="V239" s="69">
        <f t="shared" si="135"/>
        <v>52</v>
      </c>
      <c r="W239" s="10"/>
      <c r="X239" s="10"/>
      <c r="Y239" s="10"/>
      <c r="Z239" s="10"/>
      <c r="AA239" s="69"/>
      <c r="AB239" s="10"/>
      <c r="AC239" s="10"/>
      <c r="AD239" s="10"/>
      <c r="AE239" s="10"/>
      <c r="AF239" s="69">
        <f t="shared" si="136"/>
        <v>0</v>
      </c>
      <c r="AG239" s="22">
        <f t="shared" si="137"/>
        <v>124</v>
      </c>
      <c r="AH239" s="10">
        <v>61</v>
      </c>
    </row>
    <row r="240" spans="1:35" ht="15.75" x14ac:dyDescent="0.25">
      <c r="A240" s="22" t="s">
        <v>249</v>
      </c>
      <c r="B240" s="22" t="s">
        <v>32</v>
      </c>
      <c r="C240" s="22"/>
      <c r="D240" s="22"/>
      <c r="E240" s="22"/>
      <c r="F240" s="22"/>
      <c r="G240" s="73"/>
      <c r="H240" s="22"/>
      <c r="I240" s="22"/>
      <c r="J240" s="22"/>
      <c r="K240" s="22"/>
      <c r="L240" s="73"/>
      <c r="M240" s="22">
        <f>SUM(M232:M239)</f>
        <v>99</v>
      </c>
      <c r="N240" s="22">
        <f>SUM(N232:N239)</f>
        <v>122</v>
      </c>
      <c r="O240" s="22">
        <f>SUM(O232:O239)</f>
        <v>115</v>
      </c>
      <c r="P240" s="22">
        <f t="shared" ref="P240:Q240" si="138">SUM(P232:P239)</f>
        <v>0</v>
      </c>
      <c r="Q240" s="22">
        <f t="shared" si="138"/>
        <v>336</v>
      </c>
      <c r="R240" s="22"/>
      <c r="S240" s="22">
        <f>SUM(S232:S239)</f>
        <v>53</v>
      </c>
      <c r="T240" s="22">
        <f>SUM(T232:T239)</f>
        <v>46</v>
      </c>
      <c r="U240" s="22">
        <f t="shared" ref="U240:V240" si="139">SUM(U232:U239)</f>
        <v>0</v>
      </c>
      <c r="V240" s="22">
        <f t="shared" si="139"/>
        <v>99</v>
      </c>
      <c r="W240" s="22"/>
      <c r="X240" s="22"/>
      <c r="Y240" s="22"/>
      <c r="Z240" s="22"/>
      <c r="AA240" s="73"/>
      <c r="AB240" s="22"/>
      <c r="AC240" s="22">
        <f>SUM(AC232:AC239)</f>
        <v>4</v>
      </c>
      <c r="AD240" s="22">
        <f>SUM(AD232:AD239)</f>
        <v>33</v>
      </c>
      <c r="AE240" s="22">
        <f>SUM(AE232:AE239)</f>
        <v>25</v>
      </c>
      <c r="AF240" s="22">
        <f>SUM(AF232:AF239)</f>
        <v>62</v>
      </c>
      <c r="AG240" s="22">
        <f t="shared" si="137"/>
        <v>497</v>
      </c>
      <c r="AH240" s="22">
        <f>SUM(AH232:AH239)</f>
        <v>161</v>
      </c>
      <c r="AI240">
        <v>497</v>
      </c>
    </row>
    <row r="241" spans="1:35" ht="18.75" x14ac:dyDescent="0.25">
      <c r="A241" s="161" t="s">
        <v>259</v>
      </c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</row>
    <row r="242" spans="1:35" ht="31.5" x14ac:dyDescent="0.25">
      <c r="A242" s="10" t="s">
        <v>260</v>
      </c>
      <c r="B242" s="10" t="s">
        <v>254</v>
      </c>
      <c r="C242" s="10"/>
      <c r="D242" s="10"/>
      <c r="E242" s="10"/>
      <c r="F242" s="10"/>
      <c r="G242" s="69"/>
      <c r="H242" s="10"/>
      <c r="I242" s="10"/>
      <c r="J242" s="10"/>
      <c r="K242" s="10"/>
      <c r="L242" s="69"/>
      <c r="M242" s="10">
        <v>130</v>
      </c>
      <c r="N242" s="10">
        <v>151</v>
      </c>
      <c r="O242" s="10">
        <v>193</v>
      </c>
      <c r="P242" s="10">
        <v>0</v>
      </c>
      <c r="Q242" s="69">
        <f>SUM(M242:P242)</f>
        <v>474</v>
      </c>
      <c r="R242" s="10"/>
      <c r="S242" s="10">
        <v>25</v>
      </c>
      <c r="T242" s="10">
        <v>25</v>
      </c>
      <c r="U242" s="10">
        <v>0</v>
      </c>
      <c r="V242" s="69">
        <f>SUM(R242:U242)</f>
        <v>50</v>
      </c>
      <c r="W242" s="10"/>
      <c r="X242" s="10"/>
      <c r="Y242" s="10"/>
      <c r="Z242" s="10"/>
      <c r="AA242" s="69"/>
      <c r="AB242" s="10"/>
      <c r="AC242" s="10"/>
      <c r="AD242" s="10"/>
      <c r="AE242" s="10">
        <v>0</v>
      </c>
      <c r="AF242" s="69"/>
      <c r="AG242" s="22">
        <f>V242+Q242</f>
        <v>524</v>
      </c>
      <c r="AH242" s="10">
        <v>218</v>
      </c>
    </row>
    <row r="243" spans="1:35" ht="15.75" x14ac:dyDescent="0.25">
      <c r="A243" s="10" t="s">
        <v>260</v>
      </c>
      <c r="B243" s="10" t="s">
        <v>255</v>
      </c>
      <c r="C243" s="10"/>
      <c r="D243" s="10"/>
      <c r="E243" s="10"/>
      <c r="F243" s="10"/>
      <c r="G243" s="69"/>
      <c r="H243" s="10"/>
      <c r="I243" s="10"/>
      <c r="J243" s="10"/>
      <c r="K243" s="10"/>
      <c r="L243" s="69"/>
      <c r="M243" s="10">
        <v>141</v>
      </c>
      <c r="N243" s="10">
        <v>111</v>
      </c>
      <c r="O243" s="10">
        <v>122</v>
      </c>
      <c r="P243" s="10"/>
      <c r="Q243" s="69">
        <f t="shared" ref="Q243:Q249" si="140">SUM(M243:P243)</f>
        <v>374</v>
      </c>
      <c r="R243" s="10"/>
      <c r="S243" s="10">
        <v>23</v>
      </c>
      <c r="T243" s="10">
        <v>22</v>
      </c>
      <c r="U243" s="10"/>
      <c r="V243" s="69">
        <f t="shared" ref="V243:V249" si="141">SUM(R243:U243)</f>
        <v>45</v>
      </c>
      <c r="W243" s="10"/>
      <c r="X243" s="10"/>
      <c r="Y243" s="10"/>
      <c r="Z243" s="10"/>
      <c r="AA243" s="69"/>
      <c r="AB243" s="10"/>
      <c r="AC243" s="10"/>
      <c r="AD243" s="10"/>
      <c r="AE243" s="10"/>
      <c r="AF243" s="69"/>
      <c r="AG243" s="22">
        <f t="shared" ref="AG243:AG250" si="142">V243+Q243</f>
        <v>419</v>
      </c>
      <c r="AH243" s="10">
        <v>144</v>
      </c>
    </row>
    <row r="244" spans="1:35" ht="36.75" customHeight="1" x14ac:dyDescent="0.25">
      <c r="A244" s="10" t="s">
        <v>260</v>
      </c>
      <c r="B244" s="10" t="s">
        <v>112</v>
      </c>
      <c r="C244" s="10"/>
      <c r="D244" s="10"/>
      <c r="E244" s="10"/>
      <c r="F244" s="10"/>
      <c r="G244" s="69"/>
      <c r="H244" s="10"/>
      <c r="I244" s="10"/>
      <c r="J244" s="10"/>
      <c r="K244" s="10"/>
      <c r="L244" s="69"/>
      <c r="M244" s="10">
        <v>50</v>
      </c>
      <c r="N244" s="10">
        <v>49</v>
      </c>
      <c r="O244" s="10">
        <v>26</v>
      </c>
      <c r="P244" s="10"/>
      <c r="Q244" s="69">
        <f t="shared" si="140"/>
        <v>125</v>
      </c>
      <c r="R244" s="10"/>
      <c r="S244" s="10">
        <v>19</v>
      </c>
      <c r="T244" s="10">
        <f>-X242</f>
        <v>0</v>
      </c>
      <c r="U244" s="10"/>
      <c r="V244" s="69">
        <f t="shared" si="141"/>
        <v>19</v>
      </c>
      <c r="W244" s="10"/>
      <c r="X244" s="10"/>
      <c r="Y244" s="10"/>
      <c r="Z244" s="10"/>
      <c r="AA244" s="69"/>
      <c r="AB244" s="10"/>
      <c r="AC244" s="10"/>
      <c r="AD244" s="10"/>
      <c r="AE244" s="10"/>
      <c r="AF244" s="69"/>
      <c r="AG244" s="22">
        <f t="shared" si="142"/>
        <v>144</v>
      </c>
      <c r="AH244" s="10">
        <v>26</v>
      </c>
    </row>
    <row r="245" spans="1:35" ht="15.75" x14ac:dyDescent="0.25">
      <c r="A245" s="10" t="s">
        <v>260</v>
      </c>
      <c r="B245" s="10" t="s">
        <v>113</v>
      </c>
      <c r="C245" s="10"/>
      <c r="D245" s="10"/>
      <c r="E245" s="10"/>
      <c r="F245" s="10"/>
      <c r="G245" s="69"/>
      <c r="H245" s="10"/>
      <c r="I245" s="10"/>
      <c r="J245" s="10"/>
      <c r="K245" s="10"/>
      <c r="L245" s="69"/>
      <c r="M245" s="10">
        <v>50</v>
      </c>
      <c r="N245" s="10">
        <v>78</v>
      </c>
      <c r="O245" s="10">
        <v>87</v>
      </c>
      <c r="P245" s="10"/>
      <c r="Q245" s="69">
        <f t="shared" si="140"/>
        <v>215</v>
      </c>
      <c r="R245" s="10"/>
      <c r="S245" s="10">
        <f>-Y237</f>
        <v>0</v>
      </c>
      <c r="T245" s="10">
        <v>0</v>
      </c>
      <c r="U245" s="10"/>
      <c r="V245" s="69">
        <f t="shared" si="141"/>
        <v>0</v>
      </c>
      <c r="W245" s="10"/>
      <c r="X245" s="10"/>
      <c r="Y245" s="10"/>
      <c r="Z245" s="10"/>
      <c r="AA245" s="69"/>
      <c r="AB245" s="10"/>
      <c r="AC245" s="10"/>
      <c r="AD245" s="10"/>
      <c r="AE245" s="10"/>
      <c r="AF245" s="69"/>
      <c r="AG245" s="22">
        <f t="shared" si="142"/>
        <v>215</v>
      </c>
      <c r="AH245" s="10">
        <v>87</v>
      </c>
    </row>
    <row r="246" spans="1:35" ht="15.75" x14ac:dyDescent="0.25">
      <c r="A246" s="10" t="s">
        <v>260</v>
      </c>
      <c r="B246" s="10" t="s">
        <v>256</v>
      </c>
      <c r="C246" s="10"/>
      <c r="D246" s="10"/>
      <c r="E246" s="10"/>
      <c r="F246" s="10"/>
      <c r="G246" s="69"/>
      <c r="H246" s="10"/>
      <c r="I246" s="10"/>
      <c r="J246" s="10"/>
      <c r="K246" s="10"/>
      <c r="L246" s="69"/>
      <c r="M246" s="10">
        <v>27</v>
      </c>
      <c r="N246" s="10">
        <v>29</v>
      </c>
      <c r="O246" s="10">
        <v>20</v>
      </c>
      <c r="P246" s="10"/>
      <c r="Q246" s="69">
        <f t="shared" si="140"/>
        <v>76</v>
      </c>
      <c r="R246" s="10"/>
      <c r="S246" s="10">
        <v>0</v>
      </c>
      <c r="T246" s="10">
        <v>0</v>
      </c>
      <c r="U246" s="10"/>
      <c r="V246" s="69">
        <f t="shared" si="141"/>
        <v>0</v>
      </c>
      <c r="W246" s="10"/>
      <c r="X246" s="10"/>
      <c r="Y246" s="10"/>
      <c r="Z246" s="10"/>
      <c r="AA246" s="69"/>
      <c r="AB246" s="10"/>
      <c r="AC246" s="10"/>
      <c r="AD246" s="10"/>
      <c r="AE246" s="10"/>
      <c r="AF246" s="69"/>
      <c r="AG246" s="22">
        <f t="shared" si="142"/>
        <v>76</v>
      </c>
      <c r="AH246" s="10">
        <v>20</v>
      </c>
    </row>
    <row r="247" spans="1:35" ht="30" customHeight="1" x14ac:dyDescent="0.25">
      <c r="A247" s="10" t="s">
        <v>260</v>
      </c>
      <c r="B247" s="10" t="s">
        <v>242</v>
      </c>
      <c r="C247" s="10"/>
      <c r="D247" s="10"/>
      <c r="E247" s="10"/>
      <c r="F247" s="10"/>
      <c r="G247" s="69"/>
      <c r="H247" s="10"/>
      <c r="I247" s="10"/>
      <c r="J247" s="10"/>
      <c r="K247" s="10"/>
      <c r="L247" s="69"/>
      <c r="M247" s="10">
        <v>16</v>
      </c>
      <c r="N247" s="10">
        <v>22</v>
      </c>
      <c r="O247" s="10">
        <v>24</v>
      </c>
      <c r="P247" s="10"/>
      <c r="Q247" s="69">
        <f t="shared" si="140"/>
        <v>62</v>
      </c>
      <c r="R247" s="10"/>
      <c r="S247" s="10">
        <v>0</v>
      </c>
      <c r="T247" s="10">
        <v>0</v>
      </c>
      <c r="U247" s="10"/>
      <c r="V247" s="69">
        <f t="shared" si="141"/>
        <v>0</v>
      </c>
      <c r="W247" s="10"/>
      <c r="X247" s="10"/>
      <c r="Y247" s="10"/>
      <c r="Z247" s="10"/>
      <c r="AA247" s="69"/>
      <c r="AB247" s="10"/>
      <c r="AC247" s="10"/>
      <c r="AD247" s="10"/>
      <c r="AE247" s="10"/>
      <c r="AF247" s="69"/>
      <c r="AG247" s="22">
        <f t="shared" si="142"/>
        <v>62</v>
      </c>
      <c r="AH247" s="10">
        <v>24</v>
      </c>
    </row>
    <row r="248" spans="1:35" ht="15.75" x14ac:dyDescent="0.25">
      <c r="A248" s="10" t="s">
        <v>260</v>
      </c>
      <c r="B248" s="10" t="s">
        <v>257</v>
      </c>
      <c r="C248" s="10"/>
      <c r="D248" s="10"/>
      <c r="E248" s="10"/>
      <c r="F248" s="10"/>
      <c r="G248" s="69"/>
      <c r="H248" s="10"/>
      <c r="I248" s="10"/>
      <c r="J248" s="10"/>
      <c r="K248" s="10"/>
      <c r="L248" s="69"/>
      <c r="M248" s="10">
        <v>11</v>
      </c>
      <c r="N248" s="10">
        <v>33</v>
      </c>
      <c r="O248" s="10">
        <v>13</v>
      </c>
      <c r="P248" s="10"/>
      <c r="Q248" s="69">
        <f t="shared" si="140"/>
        <v>57</v>
      </c>
      <c r="R248" s="10"/>
      <c r="S248" s="10">
        <v>0</v>
      </c>
      <c r="T248" s="10">
        <v>0</v>
      </c>
      <c r="U248" s="10"/>
      <c r="V248" s="69">
        <f t="shared" si="141"/>
        <v>0</v>
      </c>
      <c r="W248" s="10"/>
      <c r="X248" s="10"/>
      <c r="Y248" s="10"/>
      <c r="Z248" s="10"/>
      <c r="AA248" s="69"/>
      <c r="AB248" s="10"/>
      <c r="AC248" s="10"/>
      <c r="AD248" s="10"/>
      <c r="AE248" s="10"/>
      <c r="AF248" s="69"/>
      <c r="AG248" s="22">
        <f t="shared" si="142"/>
        <v>57</v>
      </c>
      <c r="AH248" s="10">
        <v>13</v>
      </c>
    </row>
    <row r="249" spans="1:35" ht="31.5" x14ac:dyDescent="0.25">
      <c r="A249" s="10" t="s">
        <v>260</v>
      </c>
      <c r="B249" s="10" t="s">
        <v>258</v>
      </c>
      <c r="C249" s="10"/>
      <c r="D249" s="10"/>
      <c r="E249" s="10"/>
      <c r="F249" s="10"/>
      <c r="G249" s="69"/>
      <c r="H249" s="10"/>
      <c r="I249" s="10"/>
      <c r="J249" s="10"/>
      <c r="K249" s="10"/>
      <c r="L249" s="69"/>
      <c r="M249" s="10">
        <v>29</v>
      </c>
      <c r="N249" s="10">
        <v>24</v>
      </c>
      <c r="O249" s="10">
        <v>19</v>
      </c>
      <c r="P249" s="10"/>
      <c r="Q249" s="69">
        <f t="shared" si="140"/>
        <v>72</v>
      </c>
      <c r="R249" s="10"/>
      <c r="S249" s="10">
        <v>0</v>
      </c>
      <c r="T249" s="10">
        <v>0</v>
      </c>
      <c r="U249" s="10"/>
      <c r="V249" s="69">
        <f t="shared" si="141"/>
        <v>0</v>
      </c>
      <c r="W249" s="10"/>
      <c r="X249" s="10"/>
      <c r="Y249" s="10"/>
      <c r="Z249" s="10"/>
      <c r="AA249" s="69"/>
      <c r="AB249" s="10"/>
      <c r="AC249" s="10"/>
      <c r="AD249" s="10"/>
      <c r="AE249" s="10"/>
      <c r="AF249" s="69"/>
      <c r="AG249" s="22">
        <f t="shared" si="142"/>
        <v>72</v>
      </c>
      <c r="AH249" s="10">
        <v>19</v>
      </c>
    </row>
    <row r="250" spans="1:35" ht="15.75" x14ac:dyDescent="0.25">
      <c r="A250" s="22" t="s">
        <v>260</v>
      </c>
      <c r="B250" s="22" t="s">
        <v>32</v>
      </c>
      <c r="C250" s="22"/>
      <c r="D250" s="22"/>
      <c r="E250" s="22"/>
      <c r="F250" s="22"/>
      <c r="G250" s="73"/>
      <c r="H250" s="22"/>
      <c r="I250" s="22"/>
      <c r="J250" s="22"/>
      <c r="K250" s="22"/>
      <c r="L250" s="73"/>
      <c r="M250" s="22">
        <f>SUM(M242:M249)</f>
        <v>454</v>
      </c>
      <c r="N250" s="22">
        <f>SUM(N242:N249)</f>
        <v>497</v>
      </c>
      <c r="O250" s="22">
        <f>SUM(O242:O249)</f>
        <v>504</v>
      </c>
      <c r="P250" s="22">
        <f t="shared" ref="P250:Q250" si="143">SUM(P242:P249)</f>
        <v>0</v>
      </c>
      <c r="Q250" s="22">
        <f t="shared" si="143"/>
        <v>1455</v>
      </c>
      <c r="R250" s="22"/>
      <c r="S250" s="22">
        <f>SUM(S242:S249)</f>
        <v>67</v>
      </c>
      <c r="T250" s="22">
        <f>SUM(T242:T249)</f>
        <v>47</v>
      </c>
      <c r="U250" s="22">
        <f t="shared" ref="U250:V250" si="144">SUM(U242:U249)</f>
        <v>0</v>
      </c>
      <c r="V250" s="22">
        <f t="shared" si="144"/>
        <v>114</v>
      </c>
      <c r="W250" s="22"/>
      <c r="X250" s="22"/>
      <c r="Y250" s="22"/>
      <c r="Z250" s="22"/>
      <c r="AA250" s="73"/>
      <c r="AB250" s="22"/>
      <c r="AC250" s="22"/>
      <c r="AD250" s="22"/>
      <c r="AE250" s="22"/>
      <c r="AF250" s="73"/>
      <c r="AG250" s="22">
        <f t="shared" si="142"/>
        <v>1569</v>
      </c>
      <c r="AH250" s="22">
        <f>SUM(AH242:AH249)</f>
        <v>551</v>
      </c>
      <c r="AI250">
        <v>1569</v>
      </c>
    </row>
    <row r="251" spans="1:35" ht="18.75" x14ac:dyDescent="0.25">
      <c r="A251" s="161" t="s">
        <v>261</v>
      </c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</row>
    <row r="252" spans="1:35" ht="31.5" x14ac:dyDescent="0.25">
      <c r="A252" s="10" t="s">
        <v>262</v>
      </c>
      <c r="B252" s="10" t="s">
        <v>27</v>
      </c>
      <c r="C252" s="10"/>
      <c r="D252" s="10"/>
      <c r="E252" s="10"/>
      <c r="F252" s="10"/>
      <c r="G252" s="69"/>
      <c r="H252" s="10"/>
      <c r="I252" s="10"/>
      <c r="J252" s="10"/>
      <c r="K252" s="10"/>
      <c r="L252" s="69"/>
      <c r="M252" s="10">
        <v>83</v>
      </c>
      <c r="N252" s="10">
        <v>71</v>
      </c>
      <c r="O252" s="10">
        <v>84</v>
      </c>
      <c r="P252" s="10">
        <v>0</v>
      </c>
      <c r="Q252" s="69">
        <f>SUM(M252:P252)</f>
        <v>238</v>
      </c>
      <c r="R252" s="10">
        <v>76</v>
      </c>
      <c r="S252" s="10">
        <v>57</v>
      </c>
      <c r="T252" s="10"/>
      <c r="U252" s="10">
        <v>0</v>
      </c>
      <c r="V252" s="69">
        <f>SUM(R252:U252)</f>
        <v>133</v>
      </c>
      <c r="W252" s="10">
        <v>37</v>
      </c>
      <c r="X252" s="10">
        <v>39</v>
      </c>
      <c r="Y252" s="10">
        <v>37</v>
      </c>
      <c r="Z252" s="10">
        <v>0</v>
      </c>
      <c r="AA252" s="69">
        <f>SUM(W252:Z252)</f>
        <v>113</v>
      </c>
      <c r="AB252" s="10"/>
      <c r="AC252" s="10"/>
      <c r="AD252" s="10"/>
      <c r="AE252" s="10">
        <v>0</v>
      </c>
      <c r="AF252" s="69"/>
      <c r="AG252" s="22">
        <f>AF252+AA252+V252+Q252</f>
        <v>484</v>
      </c>
      <c r="AH252" s="10">
        <v>178</v>
      </c>
    </row>
    <row r="253" spans="1:35" ht="15.75" x14ac:dyDescent="0.25">
      <c r="A253" s="10" t="s">
        <v>262</v>
      </c>
      <c r="B253" s="10" t="s">
        <v>29</v>
      </c>
      <c r="C253" s="10"/>
      <c r="D253" s="10"/>
      <c r="E253" s="10"/>
      <c r="F253" s="10"/>
      <c r="G253" s="69"/>
      <c r="H253" s="10"/>
      <c r="I253" s="10"/>
      <c r="J253" s="10"/>
      <c r="K253" s="10"/>
      <c r="L253" s="69"/>
      <c r="M253" s="10">
        <v>22</v>
      </c>
      <c r="N253" s="10">
        <v>8</v>
      </c>
      <c r="O253" s="10">
        <v>10</v>
      </c>
      <c r="P253" s="10"/>
      <c r="Q253" s="69">
        <f t="shared" ref="Q253:Q256" si="145">SUM(M253:P253)</f>
        <v>40</v>
      </c>
      <c r="R253" s="10">
        <v>35</v>
      </c>
      <c r="S253" s="10">
        <v>12</v>
      </c>
      <c r="T253" s="10"/>
      <c r="U253" s="10"/>
      <c r="V253" s="69">
        <f t="shared" ref="V253:V256" si="146">SUM(R253:U253)</f>
        <v>47</v>
      </c>
      <c r="W253" s="10">
        <v>17</v>
      </c>
      <c r="X253" s="10">
        <v>16</v>
      </c>
      <c r="Y253" s="10"/>
      <c r="Z253" s="10"/>
      <c r="AA253" s="69">
        <f t="shared" ref="AA253:AA257" si="147">SUM(W253:Z253)</f>
        <v>33</v>
      </c>
      <c r="AB253" s="10"/>
      <c r="AC253" s="10"/>
      <c r="AD253" s="10"/>
      <c r="AE253" s="10"/>
      <c r="AF253" s="69"/>
      <c r="AG253" s="22">
        <f t="shared" ref="AG253:AG257" si="148">AF253+AA253+V253+Q253</f>
        <v>120</v>
      </c>
      <c r="AH253" s="10">
        <v>22</v>
      </c>
    </row>
    <row r="254" spans="1:35" ht="15.75" x14ac:dyDescent="0.25">
      <c r="A254" s="10" t="s">
        <v>262</v>
      </c>
      <c r="B254" s="10" t="s">
        <v>31</v>
      </c>
      <c r="C254" s="10"/>
      <c r="D254" s="10"/>
      <c r="E254" s="10"/>
      <c r="F254" s="10"/>
      <c r="G254" s="69"/>
      <c r="H254" s="10"/>
      <c r="I254" s="10"/>
      <c r="J254" s="10"/>
      <c r="K254" s="10"/>
      <c r="L254" s="69"/>
      <c r="M254" s="10">
        <v>16</v>
      </c>
      <c r="N254" s="10">
        <v>66</v>
      </c>
      <c r="O254" s="10">
        <v>27</v>
      </c>
      <c r="P254" s="10"/>
      <c r="Q254" s="69">
        <f t="shared" si="145"/>
        <v>109</v>
      </c>
      <c r="R254" s="10"/>
      <c r="S254" s="10">
        <v>26</v>
      </c>
      <c r="T254" s="10"/>
      <c r="U254" s="10"/>
      <c r="V254" s="69">
        <f t="shared" si="146"/>
        <v>26</v>
      </c>
      <c r="W254" s="10"/>
      <c r="X254" s="10"/>
      <c r="Y254" s="10"/>
      <c r="Z254" s="10"/>
      <c r="AA254" s="69">
        <f t="shared" si="147"/>
        <v>0</v>
      </c>
      <c r="AB254" s="10"/>
      <c r="AC254" s="10"/>
      <c r="AD254" s="10"/>
      <c r="AE254" s="10"/>
      <c r="AF254" s="69"/>
      <c r="AG254" s="22">
        <f t="shared" si="148"/>
        <v>135</v>
      </c>
      <c r="AH254" s="10">
        <v>53</v>
      </c>
    </row>
    <row r="255" spans="1:35" ht="31.5" x14ac:dyDescent="0.25">
      <c r="A255" s="10" t="s">
        <v>262</v>
      </c>
      <c r="B255" s="10" t="s">
        <v>263</v>
      </c>
      <c r="C255" s="10"/>
      <c r="D255" s="10"/>
      <c r="E255" s="10"/>
      <c r="F255" s="10"/>
      <c r="G255" s="69"/>
      <c r="H255" s="10"/>
      <c r="I255" s="10"/>
      <c r="J255" s="10"/>
      <c r="K255" s="10"/>
      <c r="L255" s="69"/>
      <c r="M255" s="10">
        <v>11</v>
      </c>
      <c r="N255" s="10"/>
      <c r="O255" s="10"/>
      <c r="P255" s="10"/>
      <c r="Q255" s="69">
        <f t="shared" si="145"/>
        <v>11</v>
      </c>
      <c r="R255" s="10">
        <v>15</v>
      </c>
      <c r="S255" s="10"/>
      <c r="T255" s="10"/>
      <c r="U255" s="10"/>
      <c r="V255" s="69">
        <f t="shared" si="146"/>
        <v>15</v>
      </c>
      <c r="W255" s="10"/>
      <c r="X255" s="10"/>
      <c r="Y255" s="10"/>
      <c r="Z255" s="10"/>
      <c r="AA255" s="69">
        <f t="shared" si="147"/>
        <v>0</v>
      </c>
      <c r="AB255" s="10"/>
      <c r="AC255" s="10"/>
      <c r="AD255" s="10"/>
      <c r="AE255" s="10"/>
      <c r="AF255" s="69"/>
      <c r="AG255" s="22">
        <f t="shared" si="148"/>
        <v>26</v>
      </c>
      <c r="AH255" s="10"/>
    </row>
    <row r="256" spans="1:35" ht="37.5" customHeight="1" x14ac:dyDescent="0.25">
      <c r="A256" s="10" t="s">
        <v>262</v>
      </c>
      <c r="B256" s="10" t="s">
        <v>264</v>
      </c>
      <c r="C256" s="10"/>
      <c r="D256" s="10"/>
      <c r="E256" s="10"/>
      <c r="F256" s="10"/>
      <c r="G256" s="69"/>
      <c r="H256" s="10"/>
      <c r="I256" s="10"/>
      <c r="J256" s="10"/>
      <c r="K256" s="10"/>
      <c r="L256" s="69"/>
      <c r="M256" s="10">
        <v>16</v>
      </c>
      <c r="N256" s="10"/>
      <c r="O256" s="10"/>
      <c r="P256" s="10"/>
      <c r="Q256" s="69">
        <f t="shared" si="145"/>
        <v>16</v>
      </c>
      <c r="R256" s="10">
        <v>21</v>
      </c>
      <c r="S256" s="10"/>
      <c r="T256" s="10"/>
      <c r="U256" s="10"/>
      <c r="V256" s="69">
        <f t="shared" si="146"/>
        <v>21</v>
      </c>
      <c r="W256" s="10"/>
      <c r="X256" s="10"/>
      <c r="Y256" s="10"/>
      <c r="Z256" s="10"/>
      <c r="AA256" s="69">
        <f t="shared" si="147"/>
        <v>0</v>
      </c>
      <c r="AB256" s="10"/>
      <c r="AC256" s="10"/>
      <c r="AD256" s="10"/>
      <c r="AE256" s="10"/>
      <c r="AF256" s="69"/>
      <c r="AG256" s="22">
        <f t="shared" si="148"/>
        <v>37</v>
      </c>
      <c r="AH256" s="10">
        <v>0</v>
      </c>
    </row>
    <row r="257" spans="1:35" ht="15.75" x14ac:dyDescent="0.25">
      <c r="A257" s="22" t="s">
        <v>262</v>
      </c>
      <c r="B257" s="22"/>
      <c r="C257" s="22"/>
      <c r="D257" s="22"/>
      <c r="E257" s="22"/>
      <c r="F257" s="22"/>
      <c r="G257" s="73"/>
      <c r="H257" s="22"/>
      <c r="I257" s="22"/>
      <c r="J257" s="22"/>
      <c r="K257" s="22"/>
      <c r="L257" s="73"/>
      <c r="M257" s="22">
        <f>SUM(M252:M256)</f>
        <v>148</v>
      </c>
      <c r="N257" s="22">
        <f>SUM(N252:N256)</f>
        <v>145</v>
      </c>
      <c r="O257" s="22">
        <f>SUM(O252:O256)</f>
        <v>121</v>
      </c>
      <c r="P257" s="22">
        <f t="shared" ref="P257:Q257" si="149">SUM(P252:P256)</f>
        <v>0</v>
      </c>
      <c r="Q257" s="22">
        <f t="shared" si="149"/>
        <v>414</v>
      </c>
      <c r="R257" s="22">
        <f>SUM(R252:R256)</f>
        <v>147</v>
      </c>
      <c r="S257" s="22">
        <f>SUM(S252:S256)</f>
        <v>95</v>
      </c>
      <c r="T257" s="22">
        <f t="shared" ref="T257:V257" si="150">SUM(T252:T256)</f>
        <v>0</v>
      </c>
      <c r="U257" s="22">
        <f t="shared" si="150"/>
        <v>0</v>
      </c>
      <c r="V257" s="22">
        <f t="shared" si="150"/>
        <v>242</v>
      </c>
      <c r="W257" s="22">
        <f>SUM(W252:W256)</f>
        <v>54</v>
      </c>
      <c r="X257" s="22">
        <f>SUM(X252:X256)</f>
        <v>55</v>
      </c>
      <c r="Y257" s="22">
        <f>SUM(Y252:Y256)</f>
        <v>37</v>
      </c>
      <c r="Z257" s="22"/>
      <c r="AA257" s="69">
        <f t="shared" si="147"/>
        <v>146</v>
      </c>
      <c r="AB257" s="22"/>
      <c r="AC257" s="22"/>
      <c r="AD257" s="22"/>
      <c r="AE257" s="22"/>
      <c r="AF257" s="73"/>
      <c r="AG257" s="22">
        <f t="shared" si="148"/>
        <v>802</v>
      </c>
      <c r="AH257" s="22">
        <f>SUM(AH252:AH256)</f>
        <v>253</v>
      </c>
      <c r="AI257">
        <v>802</v>
      </c>
    </row>
    <row r="258" spans="1:35" ht="18.75" x14ac:dyDescent="0.25">
      <c r="A258" s="161" t="s">
        <v>267</v>
      </c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</row>
    <row r="259" spans="1:35" ht="54.75" customHeight="1" x14ac:dyDescent="0.25">
      <c r="A259" s="10" t="s">
        <v>268</v>
      </c>
      <c r="B259" s="10" t="s">
        <v>70</v>
      </c>
      <c r="C259" s="10"/>
      <c r="D259" s="10"/>
      <c r="E259" s="10"/>
      <c r="F259" s="10"/>
      <c r="G259" s="69"/>
      <c r="H259" s="10"/>
      <c r="I259" s="10"/>
      <c r="J259" s="10"/>
      <c r="K259" s="10"/>
      <c r="L259" s="69"/>
      <c r="M259" s="10">
        <v>13</v>
      </c>
      <c r="N259" s="10"/>
      <c r="O259" s="10"/>
      <c r="P259" s="10">
        <v>0</v>
      </c>
      <c r="Q259" s="69">
        <f>SUM(M259:P259)</f>
        <v>13</v>
      </c>
      <c r="R259" s="10">
        <v>17</v>
      </c>
      <c r="S259" s="10"/>
      <c r="T259" s="10"/>
      <c r="U259" s="10">
        <v>0</v>
      </c>
      <c r="V259" s="69">
        <f>SUM(R259:U259)</f>
        <v>17</v>
      </c>
      <c r="W259" s="10"/>
      <c r="X259" s="10"/>
      <c r="Y259" s="10"/>
      <c r="Z259" s="10"/>
      <c r="AA259" s="69"/>
      <c r="AB259" s="10"/>
      <c r="AC259" s="10"/>
      <c r="AD259" s="10"/>
      <c r="AE259" s="10">
        <v>0</v>
      </c>
      <c r="AF259" s="69">
        <f>SUM(AB259:AE259)</f>
        <v>0</v>
      </c>
      <c r="AG259" s="22">
        <f>AF259+AA259+V259+Q259</f>
        <v>30</v>
      </c>
      <c r="AH259" s="10">
        <f t="shared" ref="AH259:AH270" si="151">W259+Y259+AD259</f>
        <v>0</v>
      </c>
    </row>
    <row r="260" spans="1:35" ht="47.25" x14ac:dyDescent="0.25">
      <c r="A260" s="10" t="s">
        <v>268</v>
      </c>
      <c r="B260" s="10" t="s">
        <v>49</v>
      </c>
      <c r="C260" s="10"/>
      <c r="D260" s="10"/>
      <c r="E260" s="10"/>
      <c r="F260" s="10"/>
      <c r="G260" s="69"/>
      <c r="H260" s="10"/>
      <c r="I260" s="10"/>
      <c r="J260" s="10"/>
      <c r="K260" s="10"/>
      <c r="L260" s="69"/>
      <c r="M260" s="10">
        <v>22</v>
      </c>
      <c r="N260" s="10">
        <v>26</v>
      </c>
      <c r="O260" s="10">
        <v>14</v>
      </c>
      <c r="P260" s="10"/>
      <c r="Q260" s="69">
        <f t="shared" ref="Q260:Q270" si="152">SUM(M260:P260)</f>
        <v>62</v>
      </c>
      <c r="R260" s="10">
        <v>9</v>
      </c>
      <c r="S260" s="10"/>
      <c r="T260" s="10"/>
      <c r="U260" s="10"/>
      <c r="V260" s="69">
        <f t="shared" ref="V260:V270" si="153">SUM(R260:U260)</f>
        <v>9</v>
      </c>
      <c r="W260" s="10"/>
      <c r="X260" s="10"/>
      <c r="Y260" s="10"/>
      <c r="Z260" s="10"/>
      <c r="AA260" s="69"/>
      <c r="AB260" s="10">
        <v>10</v>
      </c>
      <c r="AC260" s="10">
        <v>7</v>
      </c>
      <c r="AD260" s="10">
        <v>12</v>
      </c>
      <c r="AE260" s="10"/>
      <c r="AF260" s="69">
        <f t="shared" ref="AF260:AF270" si="154">SUM(AB260:AE260)</f>
        <v>29</v>
      </c>
      <c r="AG260" s="22">
        <f t="shared" ref="AG260:AG271" si="155">AF260+AA260+V260+Q260</f>
        <v>100</v>
      </c>
      <c r="AH260" s="10">
        <f t="shared" si="151"/>
        <v>12</v>
      </c>
    </row>
    <row r="261" spans="1:35" ht="31.5" x14ac:dyDescent="0.25">
      <c r="A261" s="10" t="s">
        <v>268</v>
      </c>
      <c r="B261" s="10" t="s">
        <v>269</v>
      </c>
      <c r="C261" s="10"/>
      <c r="D261" s="10"/>
      <c r="E261" s="10"/>
      <c r="F261" s="10"/>
      <c r="G261" s="69"/>
      <c r="H261" s="10"/>
      <c r="I261" s="10"/>
      <c r="J261" s="10"/>
      <c r="K261" s="10"/>
      <c r="L261" s="69"/>
      <c r="M261" s="10">
        <v>11</v>
      </c>
      <c r="N261" s="10">
        <v>22</v>
      </c>
      <c r="O261" s="10">
        <v>7</v>
      </c>
      <c r="P261" s="10"/>
      <c r="Q261" s="69">
        <f t="shared" si="152"/>
        <v>40</v>
      </c>
      <c r="R261" s="10">
        <v>16</v>
      </c>
      <c r="S261" s="10">
        <v>7</v>
      </c>
      <c r="T261" s="10"/>
      <c r="U261" s="10"/>
      <c r="V261" s="69">
        <f t="shared" si="153"/>
        <v>23</v>
      </c>
      <c r="W261" s="10"/>
      <c r="X261" s="10"/>
      <c r="Y261" s="10"/>
      <c r="Z261" s="10"/>
      <c r="AA261" s="69"/>
      <c r="AB261" s="10"/>
      <c r="AC261" s="10">
        <v>7</v>
      </c>
      <c r="AD261" s="10">
        <v>8</v>
      </c>
      <c r="AE261" s="10"/>
      <c r="AF261" s="69">
        <f t="shared" si="154"/>
        <v>15</v>
      </c>
      <c r="AG261" s="22">
        <f t="shared" si="155"/>
        <v>78</v>
      </c>
      <c r="AH261" s="10">
        <f t="shared" si="151"/>
        <v>8</v>
      </c>
    </row>
    <row r="262" spans="1:35" ht="15.75" x14ac:dyDescent="0.25">
      <c r="A262" s="10" t="s">
        <v>268</v>
      </c>
      <c r="B262" s="10" t="s">
        <v>270</v>
      </c>
      <c r="C262" s="10"/>
      <c r="D262" s="10"/>
      <c r="E262" s="10"/>
      <c r="F262" s="10"/>
      <c r="G262" s="69"/>
      <c r="H262" s="10"/>
      <c r="I262" s="10"/>
      <c r="J262" s="10"/>
      <c r="K262" s="10"/>
      <c r="L262" s="69"/>
      <c r="M262" s="10">
        <v>25</v>
      </c>
      <c r="N262" s="10">
        <f>13+17</f>
        <v>30</v>
      </c>
      <c r="O262" s="10">
        <v>24</v>
      </c>
      <c r="P262" s="10"/>
      <c r="Q262" s="69">
        <f t="shared" si="152"/>
        <v>79</v>
      </c>
      <c r="R262" s="10">
        <v>16</v>
      </c>
      <c r="S262" s="10">
        <v>12</v>
      </c>
      <c r="T262" s="10"/>
      <c r="U262" s="10"/>
      <c r="V262" s="69">
        <f t="shared" si="153"/>
        <v>28</v>
      </c>
      <c r="W262" s="10"/>
      <c r="X262" s="10"/>
      <c r="Y262" s="10"/>
      <c r="Z262" s="10"/>
      <c r="AA262" s="69"/>
      <c r="AB262" s="10">
        <v>9</v>
      </c>
      <c r="AC262" s="10">
        <v>10</v>
      </c>
      <c r="AD262" s="10">
        <v>8</v>
      </c>
      <c r="AE262" s="10"/>
      <c r="AF262" s="69">
        <f t="shared" si="154"/>
        <v>27</v>
      </c>
      <c r="AG262" s="22">
        <f t="shared" si="155"/>
        <v>134</v>
      </c>
      <c r="AH262" s="10">
        <f t="shared" si="151"/>
        <v>8</v>
      </c>
    </row>
    <row r="263" spans="1:35" ht="78.75" x14ac:dyDescent="0.25">
      <c r="A263" s="10" t="s">
        <v>268</v>
      </c>
      <c r="B263" s="10" t="s">
        <v>69</v>
      </c>
      <c r="C263" s="10"/>
      <c r="D263" s="10"/>
      <c r="E263" s="10"/>
      <c r="F263" s="10"/>
      <c r="G263" s="69"/>
      <c r="H263" s="10"/>
      <c r="I263" s="10"/>
      <c r="J263" s="10"/>
      <c r="K263" s="10"/>
      <c r="L263" s="69"/>
      <c r="M263" s="10">
        <f>21+22</f>
        <v>43</v>
      </c>
      <c r="N263" s="10">
        <f>16+14</f>
        <v>30</v>
      </c>
      <c r="O263" s="10">
        <v>26</v>
      </c>
      <c r="P263" s="10"/>
      <c r="Q263" s="69">
        <f t="shared" si="152"/>
        <v>99</v>
      </c>
      <c r="R263" s="10">
        <v>22</v>
      </c>
      <c r="S263" s="10"/>
      <c r="T263" s="10"/>
      <c r="U263" s="10"/>
      <c r="V263" s="69">
        <f t="shared" si="153"/>
        <v>22</v>
      </c>
      <c r="W263" s="10"/>
      <c r="X263" s="10"/>
      <c r="Y263" s="10"/>
      <c r="Z263" s="10"/>
      <c r="AA263" s="69"/>
      <c r="AB263" s="10">
        <v>7</v>
      </c>
      <c r="AC263" s="10">
        <v>7</v>
      </c>
      <c r="AD263" s="10">
        <v>7</v>
      </c>
      <c r="AE263" s="10"/>
      <c r="AF263" s="69">
        <f t="shared" si="154"/>
        <v>21</v>
      </c>
      <c r="AG263" s="22">
        <f t="shared" si="155"/>
        <v>142</v>
      </c>
      <c r="AH263" s="10">
        <f t="shared" si="151"/>
        <v>7</v>
      </c>
    </row>
    <row r="264" spans="1:35" ht="31.5" x14ac:dyDescent="0.25">
      <c r="A264" s="10" t="s">
        <v>268</v>
      </c>
      <c r="B264" s="10" t="s">
        <v>112</v>
      </c>
      <c r="C264" s="10"/>
      <c r="D264" s="10"/>
      <c r="E264" s="10"/>
      <c r="F264" s="10"/>
      <c r="G264" s="69"/>
      <c r="H264" s="10"/>
      <c r="I264" s="10"/>
      <c r="J264" s="10"/>
      <c r="K264" s="10"/>
      <c r="L264" s="69"/>
      <c r="M264" s="10">
        <v>13</v>
      </c>
      <c r="N264" s="10">
        <v>20</v>
      </c>
      <c r="O264" s="10">
        <v>12</v>
      </c>
      <c r="P264" s="10"/>
      <c r="Q264" s="69">
        <f t="shared" si="152"/>
        <v>45</v>
      </c>
      <c r="R264" s="10"/>
      <c r="S264" s="10">
        <v>8</v>
      </c>
      <c r="T264" s="10"/>
      <c r="U264" s="10"/>
      <c r="V264" s="69">
        <f t="shared" si="153"/>
        <v>8</v>
      </c>
      <c r="W264" s="10"/>
      <c r="X264" s="10"/>
      <c r="Y264" s="10"/>
      <c r="Z264" s="10"/>
      <c r="AA264" s="69"/>
      <c r="AB264" s="10">
        <v>9</v>
      </c>
      <c r="AC264" s="10">
        <v>8</v>
      </c>
      <c r="AD264" s="10">
        <v>4</v>
      </c>
      <c r="AE264" s="10"/>
      <c r="AF264" s="69">
        <f t="shared" si="154"/>
        <v>21</v>
      </c>
      <c r="AG264" s="22">
        <f t="shared" si="155"/>
        <v>74</v>
      </c>
      <c r="AH264" s="10">
        <f t="shared" si="151"/>
        <v>4</v>
      </c>
    </row>
    <row r="265" spans="1:35" ht="63" x14ac:dyDescent="0.25">
      <c r="A265" s="10" t="s">
        <v>268</v>
      </c>
      <c r="B265" s="10" t="s">
        <v>121</v>
      </c>
      <c r="C265" s="10"/>
      <c r="D265" s="10"/>
      <c r="E265" s="10"/>
      <c r="F265" s="10"/>
      <c r="G265" s="69"/>
      <c r="H265" s="10"/>
      <c r="I265" s="10"/>
      <c r="J265" s="10"/>
      <c r="K265" s="10"/>
      <c r="L265" s="69"/>
      <c r="M265" s="10">
        <v>25</v>
      </c>
      <c r="N265" s="10">
        <v>25</v>
      </c>
      <c r="O265" s="10">
        <f>10+11</f>
        <v>21</v>
      </c>
      <c r="P265" s="10"/>
      <c r="Q265" s="69">
        <f t="shared" si="152"/>
        <v>71</v>
      </c>
      <c r="R265" s="10"/>
      <c r="S265" s="10"/>
      <c r="T265" s="10"/>
      <c r="U265" s="10"/>
      <c r="V265" s="69">
        <f t="shared" si="153"/>
        <v>0</v>
      </c>
      <c r="W265" s="10"/>
      <c r="X265" s="10"/>
      <c r="Y265" s="10"/>
      <c r="Z265" s="10"/>
      <c r="AA265" s="69"/>
      <c r="AB265" s="10"/>
      <c r="AC265" s="10"/>
      <c r="AD265" s="10"/>
      <c r="AE265" s="10"/>
      <c r="AF265" s="69">
        <f t="shared" si="154"/>
        <v>0</v>
      </c>
      <c r="AG265" s="22">
        <f t="shared" si="155"/>
        <v>71</v>
      </c>
      <c r="AH265" s="10">
        <f t="shared" si="151"/>
        <v>0</v>
      </c>
    </row>
    <row r="266" spans="1:35" ht="15.75" x14ac:dyDescent="0.25">
      <c r="A266" s="10" t="s">
        <v>268</v>
      </c>
      <c r="B266" s="10" t="s">
        <v>271</v>
      </c>
      <c r="C266" s="10"/>
      <c r="D266" s="10"/>
      <c r="E266" s="10"/>
      <c r="F266" s="10"/>
      <c r="G266" s="69"/>
      <c r="H266" s="10"/>
      <c r="I266" s="10"/>
      <c r="J266" s="10"/>
      <c r="K266" s="10"/>
      <c r="L266" s="69"/>
      <c r="M266" s="10"/>
      <c r="N266" s="10">
        <v>9</v>
      </c>
      <c r="O266" s="10"/>
      <c r="P266" s="10"/>
      <c r="Q266" s="69">
        <f t="shared" si="152"/>
        <v>9</v>
      </c>
      <c r="R266" s="10"/>
      <c r="S266" s="10"/>
      <c r="T266" s="10"/>
      <c r="U266" s="10"/>
      <c r="V266" s="69">
        <f t="shared" si="153"/>
        <v>0</v>
      </c>
      <c r="W266" s="10"/>
      <c r="X266" s="10"/>
      <c r="Y266" s="10"/>
      <c r="Z266" s="10"/>
      <c r="AA266" s="69"/>
      <c r="AB266" s="10"/>
      <c r="AC266" s="10"/>
      <c r="AD266" s="10"/>
      <c r="AE266" s="10"/>
      <c r="AF266" s="69">
        <f t="shared" si="154"/>
        <v>0</v>
      </c>
      <c r="AG266" s="22">
        <f t="shared" si="155"/>
        <v>9</v>
      </c>
      <c r="AH266" s="10">
        <f t="shared" si="151"/>
        <v>0</v>
      </c>
    </row>
    <row r="267" spans="1:35" ht="15.75" x14ac:dyDescent="0.25">
      <c r="A267" s="10" t="s">
        <v>268</v>
      </c>
      <c r="B267" s="10" t="s">
        <v>231</v>
      </c>
      <c r="C267" s="10"/>
      <c r="D267" s="10"/>
      <c r="E267" s="10"/>
      <c r="F267" s="10"/>
      <c r="G267" s="69"/>
      <c r="H267" s="10"/>
      <c r="I267" s="10"/>
      <c r="J267" s="10"/>
      <c r="K267" s="10"/>
      <c r="L267" s="69"/>
      <c r="M267" s="10">
        <v>10</v>
      </c>
      <c r="N267" s="10"/>
      <c r="O267" s="10">
        <v>17</v>
      </c>
      <c r="P267" s="10"/>
      <c r="Q267" s="69">
        <f t="shared" si="152"/>
        <v>27</v>
      </c>
      <c r="R267" s="10"/>
      <c r="S267" s="10"/>
      <c r="T267" s="10"/>
      <c r="U267" s="10"/>
      <c r="V267" s="69">
        <f t="shared" si="153"/>
        <v>0</v>
      </c>
      <c r="W267" s="10"/>
      <c r="X267" s="10"/>
      <c r="Y267" s="10"/>
      <c r="Z267" s="10"/>
      <c r="AA267" s="69"/>
      <c r="AB267" s="10"/>
      <c r="AC267" s="10"/>
      <c r="AD267" s="10"/>
      <c r="AE267" s="10"/>
      <c r="AF267" s="69">
        <f t="shared" si="154"/>
        <v>0</v>
      </c>
      <c r="AG267" s="22">
        <f t="shared" si="155"/>
        <v>27</v>
      </c>
      <c r="AH267" s="10">
        <f t="shared" si="151"/>
        <v>0</v>
      </c>
    </row>
    <row r="268" spans="1:35" ht="31.5" x14ac:dyDescent="0.25">
      <c r="A268" s="10" t="s">
        <v>268</v>
      </c>
      <c r="B268" s="10" t="s">
        <v>272</v>
      </c>
      <c r="C268" s="10"/>
      <c r="D268" s="10"/>
      <c r="E268" s="10"/>
      <c r="F268" s="10"/>
      <c r="G268" s="69"/>
      <c r="H268" s="10"/>
      <c r="I268" s="10"/>
      <c r="J268" s="10"/>
      <c r="K268" s="10"/>
      <c r="L268" s="69"/>
      <c r="M268" s="10"/>
      <c r="N268" s="10">
        <v>10</v>
      </c>
      <c r="O268" s="10">
        <v>13</v>
      </c>
      <c r="P268" s="10"/>
      <c r="Q268" s="69">
        <f t="shared" si="152"/>
        <v>23</v>
      </c>
      <c r="R268" s="10"/>
      <c r="S268" s="10">
        <v>7</v>
      </c>
      <c r="T268" s="10"/>
      <c r="U268" s="10"/>
      <c r="V268" s="69">
        <f t="shared" si="153"/>
        <v>7</v>
      </c>
      <c r="W268" s="10"/>
      <c r="X268" s="10"/>
      <c r="Y268" s="10"/>
      <c r="Z268" s="10"/>
      <c r="AA268" s="69"/>
      <c r="AB268" s="10"/>
      <c r="AC268" s="10"/>
      <c r="AD268" s="10"/>
      <c r="AE268" s="10"/>
      <c r="AF268" s="69">
        <f t="shared" si="154"/>
        <v>0</v>
      </c>
      <c r="AG268" s="22">
        <f t="shared" si="155"/>
        <v>30</v>
      </c>
      <c r="AH268" s="10">
        <f t="shared" si="151"/>
        <v>0</v>
      </c>
    </row>
    <row r="269" spans="1:35" ht="33" customHeight="1" x14ac:dyDescent="0.25">
      <c r="A269" s="10" t="s">
        <v>268</v>
      </c>
      <c r="B269" s="10" t="s">
        <v>273</v>
      </c>
      <c r="C269" s="10"/>
      <c r="D269" s="10"/>
      <c r="E269" s="10"/>
      <c r="F269" s="10"/>
      <c r="G269" s="69"/>
      <c r="H269" s="10"/>
      <c r="I269" s="10"/>
      <c r="J269" s="10"/>
      <c r="K269" s="10"/>
      <c r="L269" s="69"/>
      <c r="M269" s="10">
        <v>22</v>
      </c>
      <c r="N269" s="10">
        <v>17</v>
      </c>
      <c r="O269" s="10">
        <v>17</v>
      </c>
      <c r="P269" s="10"/>
      <c r="Q269" s="69">
        <f t="shared" si="152"/>
        <v>56</v>
      </c>
      <c r="R269" s="10"/>
      <c r="S269" s="10">
        <v>12</v>
      </c>
      <c r="T269" s="10"/>
      <c r="U269" s="10"/>
      <c r="V269" s="69">
        <f t="shared" si="153"/>
        <v>12</v>
      </c>
      <c r="W269" s="10"/>
      <c r="X269" s="10"/>
      <c r="Y269" s="10"/>
      <c r="Z269" s="10"/>
      <c r="AA269" s="69"/>
      <c r="AB269" s="10"/>
      <c r="AC269" s="10"/>
      <c r="AD269" s="10"/>
      <c r="AE269" s="10"/>
      <c r="AF269" s="69">
        <f t="shared" si="154"/>
        <v>0</v>
      </c>
      <c r="AG269" s="22">
        <f t="shared" si="155"/>
        <v>68</v>
      </c>
      <c r="AH269" s="10">
        <f t="shared" si="151"/>
        <v>0</v>
      </c>
    </row>
    <row r="270" spans="1:35" ht="31.5" x14ac:dyDescent="0.25">
      <c r="A270" s="10" t="s">
        <v>268</v>
      </c>
      <c r="B270" s="10" t="s">
        <v>102</v>
      </c>
      <c r="C270" s="10"/>
      <c r="D270" s="10"/>
      <c r="E270" s="10"/>
      <c r="F270" s="10"/>
      <c r="G270" s="69"/>
      <c r="H270" s="10"/>
      <c r="I270" s="10"/>
      <c r="J270" s="10"/>
      <c r="K270" s="10"/>
      <c r="L270" s="69"/>
      <c r="M270" s="10"/>
      <c r="N270" s="10"/>
      <c r="O270" s="10"/>
      <c r="P270" s="10"/>
      <c r="Q270" s="69">
        <f t="shared" si="152"/>
        <v>0</v>
      </c>
      <c r="R270" s="10"/>
      <c r="S270" s="10"/>
      <c r="T270" s="10"/>
      <c r="U270" s="10"/>
      <c r="V270" s="69">
        <f t="shared" si="153"/>
        <v>0</v>
      </c>
      <c r="W270" s="10"/>
      <c r="X270" s="10"/>
      <c r="Y270" s="10"/>
      <c r="Z270" s="10"/>
      <c r="AA270" s="69"/>
      <c r="AB270" s="10"/>
      <c r="AC270" s="10"/>
      <c r="AD270" s="10"/>
      <c r="AE270" s="10"/>
      <c r="AF270" s="69">
        <f t="shared" si="154"/>
        <v>0</v>
      </c>
      <c r="AG270" s="22">
        <f t="shared" si="155"/>
        <v>0</v>
      </c>
      <c r="AH270" s="10">
        <f t="shared" si="151"/>
        <v>0</v>
      </c>
    </row>
    <row r="271" spans="1:35" ht="15.75" x14ac:dyDescent="0.25">
      <c r="A271" s="22" t="s">
        <v>268</v>
      </c>
      <c r="B271" s="22" t="s">
        <v>142</v>
      </c>
      <c r="C271" s="22"/>
      <c r="D271" s="22"/>
      <c r="E271" s="22"/>
      <c r="F271" s="22"/>
      <c r="G271" s="73"/>
      <c r="H271" s="22"/>
      <c r="I271" s="22"/>
      <c r="J271" s="22"/>
      <c r="K271" s="22"/>
      <c r="L271" s="73"/>
      <c r="M271" s="22">
        <f>SUM(M259:M270)</f>
        <v>184</v>
      </c>
      <c r="N271" s="22">
        <f t="shared" ref="N271:Q271" si="156">SUM(N259:N270)</f>
        <v>189</v>
      </c>
      <c r="O271" s="22">
        <f t="shared" si="156"/>
        <v>151</v>
      </c>
      <c r="P271" s="22">
        <f t="shared" si="156"/>
        <v>0</v>
      </c>
      <c r="Q271" s="22">
        <f t="shared" si="156"/>
        <v>524</v>
      </c>
      <c r="R271" s="22">
        <f t="shared" ref="R271:V271" si="157">SUM(R259:R270)</f>
        <v>80</v>
      </c>
      <c r="S271" s="22">
        <f t="shared" si="157"/>
        <v>46</v>
      </c>
      <c r="T271" s="22">
        <f t="shared" si="157"/>
        <v>0</v>
      </c>
      <c r="U271" s="22">
        <f t="shared" si="157"/>
        <v>0</v>
      </c>
      <c r="V271" s="22">
        <f t="shared" si="157"/>
        <v>126</v>
      </c>
      <c r="W271" s="22"/>
      <c r="X271" s="22"/>
      <c r="Y271" s="22"/>
      <c r="Z271" s="22"/>
      <c r="AA271" s="73"/>
      <c r="AB271" s="22">
        <f t="shared" ref="AB271:AF271" si="158">SUM(AB259:AB270)</f>
        <v>35</v>
      </c>
      <c r="AC271" s="22">
        <f t="shared" si="158"/>
        <v>39</v>
      </c>
      <c r="AD271" s="22">
        <f t="shared" si="158"/>
        <v>39</v>
      </c>
      <c r="AE271" s="22">
        <f t="shared" si="158"/>
        <v>0</v>
      </c>
      <c r="AF271" s="22">
        <f t="shared" si="158"/>
        <v>113</v>
      </c>
      <c r="AG271" s="22">
        <f t="shared" si="155"/>
        <v>763</v>
      </c>
      <c r="AH271" s="22">
        <f>SUM(AH259:AH270)</f>
        <v>39</v>
      </c>
      <c r="AI271">
        <v>763</v>
      </c>
    </row>
    <row r="272" spans="1:35" ht="18.75" x14ac:dyDescent="0.25">
      <c r="A272" s="161" t="s">
        <v>275</v>
      </c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</row>
    <row r="273" spans="1:35" ht="31.5" x14ac:dyDescent="0.25">
      <c r="A273" s="10" t="s">
        <v>276</v>
      </c>
      <c r="B273" s="10" t="s">
        <v>228</v>
      </c>
      <c r="C273" s="10"/>
      <c r="D273" s="10"/>
      <c r="E273" s="10"/>
      <c r="F273" s="10"/>
      <c r="G273" s="69"/>
      <c r="H273" s="10"/>
      <c r="I273" s="10"/>
      <c r="J273" s="10"/>
      <c r="K273" s="10"/>
      <c r="L273" s="69"/>
      <c r="M273" s="10"/>
      <c r="N273" s="10"/>
      <c r="O273" s="10"/>
      <c r="P273" s="10"/>
      <c r="Q273" s="69"/>
      <c r="R273" s="10"/>
      <c r="S273" s="10">
        <v>12</v>
      </c>
      <c r="T273" s="10"/>
      <c r="U273" s="10"/>
      <c r="V273" s="69">
        <v>12</v>
      </c>
      <c r="W273" s="10"/>
      <c r="X273" s="10"/>
      <c r="Y273" s="10"/>
      <c r="Z273" s="10"/>
      <c r="AA273" s="69"/>
      <c r="AB273" s="10"/>
      <c r="AC273" s="10"/>
      <c r="AD273" s="10"/>
      <c r="AE273" s="10"/>
      <c r="AF273" s="69"/>
      <c r="AG273" s="22">
        <v>12</v>
      </c>
      <c r="AH273" s="10">
        <v>12</v>
      </c>
    </row>
    <row r="274" spans="1:35" ht="31.5" x14ac:dyDescent="0.25">
      <c r="A274" s="22" t="s">
        <v>276</v>
      </c>
      <c r="B274" s="22" t="s">
        <v>32</v>
      </c>
      <c r="C274" s="22"/>
      <c r="D274" s="22"/>
      <c r="E274" s="22"/>
      <c r="F274" s="22"/>
      <c r="G274" s="73"/>
      <c r="H274" s="22"/>
      <c r="I274" s="22"/>
      <c r="J274" s="22"/>
      <c r="K274" s="22"/>
      <c r="L274" s="73"/>
      <c r="M274" s="22"/>
      <c r="N274" s="22"/>
      <c r="O274" s="22"/>
      <c r="P274" s="22"/>
      <c r="Q274" s="73"/>
      <c r="R274" s="22"/>
      <c r="S274" s="22">
        <v>12</v>
      </c>
      <c r="T274" s="22"/>
      <c r="U274" s="22"/>
      <c r="V274" s="73">
        <v>12</v>
      </c>
      <c r="W274" s="22"/>
      <c r="X274" s="22"/>
      <c r="Y274" s="22"/>
      <c r="Z274" s="22"/>
      <c r="AA274" s="73"/>
      <c r="AB274" s="22"/>
      <c r="AC274" s="22"/>
      <c r="AD274" s="22"/>
      <c r="AE274" s="22"/>
      <c r="AF274" s="73"/>
      <c r="AG274" s="22">
        <v>12</v>
      </c>
      <c r="AH274" s="22">
        <v>12</v>
      </c>
    </row>
    <row r="275" spans="1:35" ht="18.75" x14ac:dyDescent="0.25">
      <c r="A275" s="161" t="s">
        <v>278</v>
      </c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</row>
    <row r="276" spans="1:35" ht="15.75" x14ac:dyDescent="0.25">
      <c r="A276" s="10" t="s">
        <v>279</v>
      </c>
      <c r="B276" s="10" t="s">
        <v>280</v>
      </c>
      <c r="C276" s="10"/>
      <c r="D276" s="10"/>
      <c r="E276" s="10"/>
      <c r="F276" s="10"/>
      <c r="G276" s="69"/>
      <c r="H276" s="10"/>
      <c r="I276" s="10"/>
      <c r="J276" s="10"/>
      <c r="K276" s="10"/>
      <c r="L276" s="69"/>
      <c r="M276" s="10">
        <v>39</v>
      </c>
      <c r="N276" s="10">
        <v>27</v>
      </c>
      <c r="O276" s="10">
        <v>17</v>
      </c>
      <c r="P276" s="10">
        <v>0</v>
      </c>
      <c r="Q276" s="69">
        <f>SUM(M276:P276)</f>
        <v>83</v>
      </c>
      <c r="R276" s="10">
        <v>7</v>
      </c>
      <c r="S276" s="10"/>
      <c r="T276" s="10"/>
      <c r="U276" s="10"/>
      <c r="V276" s="69">
        <v>7</v>
      </c>
      <c r="W276" s="10"/>
      <c r="X276" s="10"/>
      <c r="Y276" s="10"/>
      <c r="Z276" s="10"/>
      <c r="AA276" s="69"/>
      <c r="AB276" s="10"/>
      <c r="AC276" s="10"/>
      <c r="AD276" s="10"/>
      <c r="AE276" s="10">
        <v>0</v>
      </c>
      <c r="AF276" s="69"/>
      <c r="AG276" s="22">
        <f>V276+Q276</f>
        <v>90</v>
      </c>
      <c r="AH276" s="10">
        <v>17</v>
      </c>
    </row>
    <row r="277" spans="1:35" ht="15.75" x14ac:dyDescent="0.25">
      <c r="A277" s="22" t="s">
        <v>279</v>
      </c>
      <c r="B277" s="22" t="s">
        <v>32</v>
      </c>
      <c r="C277" s="22"/>
      <c r="D277" s="22"/>
      <c r="E277" s="22"/>
      <c r="F277" s="22"/>
      <c r="G277" s="73"/>
      <c r="H277" s="22"/>
      <c r="I277" s="22"/>
      <c r="J277" s="22"/>
      <c r="K277" s="22"/>
      <c r="L277" s="73"/>
      <c r="M277" s="22">
        <v>39</v>
      </c>
      <c r="N277" s="22">
        <v>27</v>
      </c>
      <c r="O277" s="22">
        <v>17</v>
      </c>
      <c r="P277" s="22"/>
      <c r="Q277" s="69">
        <f>SUM(M277:P277)</f>
        <v>83</v>
      </c>
      <c r="R277" s="22">
        <v>7</v>
      </c>
      <c r="S277" s="22"/>
      <c r="T277" s="22"/>
      <c r="U277" s="22"/>
      <c r="V277" s="73">
        <v>7</v>
      </c>
      <c r="W277" s="22"/>
      <c r="X277" s="22"/>
      <c r="Y277" s="22"/>
      <c r="Z277" s="22"/>
      <c r="AA277" s="73"/>
      <c r="AB277" s="22"/>
      <c r="AC277" s="22"/>
      <c r="AD277" s="22"/>
      <c r="AE277" s="22"/>
      <c r="AF277" s="73"/>
      <c r="AG277" s="22">
        <f>V277+Q277</f>
        <v>90</v>
      </c>
      <c r="AH277" s="22">
        <v>17</v>
      </c>
      <c r="AI277">
        <v>90</v>
      </c>
    </row>
    <row r="278" spans="1:35" ht="18.75" x14ac:dyDescent="0.25">
      <c r="A278" s="161" t="s">
        <v>281</v>
      </c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</row>
    <row r="279" spans="1:35" ht="15.75" x14ac:dyDescent="0.25">
      <c r="A279" s="10" t="s">
        <v>282</v>
      </c>
      <c r="B279" s="10" t="s">
        <v>283</v>
      </c>
      <c r="C279" s="10"/>
      <c r="D279" s="10"/>
      <c r="E279" s="10"/>
      <c r="F279" s="10"/>
      <c r="G279" s="69"/>
      <c r="H279" s="10"/>
      <c r="I279" s="10"/>
      <c r="J279" s="10"/>
      <c r="K279" s="10"/>
      <c r="L279" s="69"/>
      <c r="M279" s="10">
        <v>3</v>
      </c>
      <c r="N279" s="10">
        <v>10</v>
      </c>
      <c r="O279" s="10"/>
      <c r="P279" s="10"/>
      <c r="Q279" s="69">
        <v>13</v>
      </c>
      <c r="R279" s="10"/>
      <c r="S279" s="10"/>
      <c r="T279" s="10"/>
      <c r="U279" s="10"/>
      <c r="V279" s="69"/>
      <c r="W279" s="10"/>
      <c r="X279" s="10"/>
      <c r="Y279" s="10"/>
      <c r="Z279" s="10"/>
      <c r="AA279" s="69"/>
      <c r="AB279" s="10"/>
      <c r="AC279" s="10"/>
      <c r="AD279" s="10"/>
      <c r="AE279" s="10"/>
      <c r="AF279" s="69"/>
      <c r="AG279" s="22">
        <v>13</v>
      </c>
      <c r="AH279" s="10">
        <v>0</v>
      </c>
    </row>
    <row r="280" spans="1:35" ht="31.5" x14ac:dyDescent="0.25">
      <c r="A280" s="22" t="s">
        <v>282</v>
      </c>
      <c r="B280" s="22" t="s">
        <v>32</v>
      </c>
      <c r="C280" s="22"/>
      <c r="D280" s="22"/>
      <c r="E280" s="22"/>
      <c r="F280" s="22"/>
      <c r="G280" s="73"/>
      <c r="H280" s="22"/>
      <c r="I280" s="22"/>
      <c r="J280" s="22"/>
      <c r="K280" s="22"/>
      <c r="L280" s="73"/>
      <c r="M280" s="22">
        <v>3</v>
      </c>
      <c r="N280" s="22">
        <v>10</v>
      </c>
      <c r="O280" s="22"/>
      <c r="P280" s="22"/>
      <c r="Q280" s="73">
        <v>13</v>
      </c>
      <c r="R280" s="22"/>
      <c r="S280" s="22"/>
      <c r="T280" s="22"/>
      <c r="U280" s="22"/>
      <c r="V280" s="73"/>
      <c r="W280" s="22"/>
      <c r="X280" s="22"/>
      <c r="Y280" s="22"/>
      <c r="Z280" s="22"/>
      <c r="AA280" s="73"/>
      <c r="AB280" s="22"/>
      <c r="AC280" s="22"/>
      <c r="AD280" s="22"/>
      <c r="AE280" s="22"/>
      <c r="AF280" s="73"/>
      <c r="AG280" s="22">
        <v>13</v>
      </c>
      <c r="AH280" s="22"/>
    </row>
    <row r="281" spans="1:35" ht="18.75" x14ac:dyDescent="0.25">
      <c r="A281" s="161" t="s">
        <v>285</v>
      </c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</row>
    <row r="282" spans="1:35" ht="15.75" x14ac:dyDescent="0.25">
      <c r="A282" s="10" t="s">
        <v>286</v>
      </c>
      <c r="B282" s="10" t="s">
        <v>226</v>
      </c>
      <c r="C282" s="10"/>
      <c r="D282" s="10"/>
      <c r="E282" s="10"/>
      <c r="F282" s="10"/>
      <c r="G282" s="69"/>
      <c r="H282" s="10"/>
      <c r="I282" s="10"/>
      <c r="J282" s="10"/>
      <c r="K282" s="10"/>
      <c r="L282" s="69"/>
      <c r="M282" s="10">
        <v>330</v>
      </c>
      <c r="N282" s="10">
        <v>176</v>
      </c>
      <c r="O282" s="10">
        <v>220</v>
      </c>
      <c r="P282" s="10">
        <v>0</v>
      </c>
      <c r="Q282" s="69">
        <f>SUM(M282:P282)</f>
        <v>726</v>
      </c>
      <c r="R282" s="10">
        <v>149</v>
      </c>
      <c r="S282" s="10">
        <v>70</v>
      </c>
      <c r="T282" s="10" t="s">
        <v>15</v>
      </c>
      <c r="U282" s="10">
        <v>0</v>
      </c>
      <c r="V282" s="69">
        <f>SUM(R282:U282)</f>
        <v>219</v>
      </c>
      <c r="W282" s="10">
        <v>33</v>
      </c>
      <c r="X282" s="10">
        <v>22</v>
      </c>
      <c r="Y282" s="10">
        <v>12</v>
      </c>
      <c r="Z282" s="10">
        <v>0</v>
      </c>
      <c r="AA282" s="69">
        <f>SUM(W282:Z282)</f>
        <v>67</v>
      </c>
      <c r="AB282" s="10"/>
      <c r="AC282" s="10"/>
      <c r="AD282" s="10"/>
      <c r="AE282" s="10">
        <v>0</v>
      </c>
      <c r="AF282" s="69"/>
      <c r="AG282" s="22">
        <f>AF282+AA282+V282+Q282</f>
        <v>1012</v>
      </c>
      <c r="AH282" s="10">
        <v>232</v>
      </c>
    </row>
    <row r="283" spans="1:35" ht="47.25" x14ac:dyDescent="0.25">
      <c r="A283" s="10" t="s">
        <v>286</v>
      </c>
      <c r="B283" s="10" t="s">
        <v>49</v>
      </c>
      <c r="C283" s="10"/>
      <c r="D283" s="10"/>
      <c r="E283" s="10"/>
      <c r="F283" s="10"/>
      <c r="G283" s="69"/>
      <c r="H283" s="10"/>
      <c r="I283" s="10"/>
      <c r="J283" s="10"/>
      <c r="K283" s="10"/>
      <c r="L283" s="69"/>
      <c r="M283" s="10">
        <v>71</v>
      </c>
      <c r="N283" s="10">
        <v>14</v>
      </c>
      <c r="O283" s="10"/>
      <c r="P283" s="10"/>
      <c r="Q283" s="69">
        <f t="shared" ref="Q283" si="159">SUM(M283:P283)</f>
        <v>85</v>
      </c>
      <c r="R283" s="10">
        <v>28</v>
      </c>
      <c r="S283" s="10">
        <v>9</v>
      </c>
      <c r="T283" s="10" t="s">
        <v>15</v>
      </c>
      <c r="U283" s="10"/>
      <c r="V283" s="69">
        <f t="shared" ref="V283" si="160">SUM(R283:U283)</f>
        <v>37</v>
      </c>
      <c r="W283" s="10" t="s">
        <v>15</v>
      </c>
      <c r="X283" s="10" t="s">
        <v>15</v>
      </c>
      <c r="Y283" s="10" t="s">
        <v>15</v>
      </c>
      <c r="Z283" s="10"/>
      <c r="AA283" s="69">
        <f t="shared" ref="AA283" si="161">SUM(W283:Z283)</f>
        <v>0</v>
      </c>
      <c r="AB283" s="10"/>
      <c r="AC283" s="10"/>
      <c r="AD283" s="10"/>
      <c r="AE283" s="10"/>
      <c r="AF283" s="69"/>
      <c r="AG283" s="22">
        <f t="shared" ref="AG283:AG284" si="162">AF283+AA283+V283+Q283</f>
        <v>122</v>
      </c>
      <c r="AH283" s="10">
        <v>9</v>
      </c>
    </row>
    <row r="284" spans="1:35" ht="15.75" x14ac:dyDescent="0.25">
      <c r="A284" s="22" t="s">
        <v>286</v>
      </c>
      <c r="B284" s="22" t="s">
        <v>32</v>
      </c>
      <c r="C284" s="22"/>
      <c r="D284" s="22"/>
      <c r="E284" s="22"/>
      <c r="F284" s="22"/>
      <c r="G284" s="73"/>
      <c r="H284" s="22"/>
      <c r="I284" s="22"/>
      <c r="J284" s="22"/>
      <c r="K284" s="22"/>
      <c r="L284" s="73"/>
      <c r="M284" s="22">
        <f>SUM(M282:M283)</f>
        <v>401</v>
      </c>
      <c r="N284" s="22">
        <f t="shared" ref="N284:AE284" si="163">SUM(N282:N283)</f>
        <v>190</v>
      </c>
      <c r="O284" s="22">
        <f t="shared" si="163"/>
        <v>220</v>
      </c>
      <c r="P284" s="22">
        <f t="shared" si="163"/>
        <v>0</v>
      </c>
      <c r="Q284" s="22">
        <f t="shared" si="163"/>
        <v>811</v>
      </c>
      <c r="R284" s="22">
        <f t="shared" si="163"/>
        <v>177</v>
      </c>
      <c r="S284" s="22">
        <f t="shared" si="163"/>
        <v>79</v>
      </c>
      <c r="T284" s="22">
        <f t="shared" si="163"/>
        <v>0</v>
      </c>
      <c r="U284" s="22">
        <f t="shared" si="163"/>
        <v>0</v>
      </c>
      <c r="V284" s="22">
        <f t="shared" si="163"/>
        <v>256</v>
      </c>
      <c r="W284" s="22">
        <f t="shared" si="163"/>
        <v>33</v>
      </c>
      <c r="X284" s="22">
        <f t="shared" si="163"/>
        <v>22</v>
      </c>
      <c r="Y284" s="22">
        <f t="shared" si="163"/>
        <v>12</v>
      </c>
      <c r="Z284" s="22">
        <f t="shared" si="163"/>
        <v>0</v>
      </c>
      <c r="AA284" s="22">
        <f t="shared" si="163"/>
        <v>67</v>
      </c>
      <c r="AB284" s="22">
        <f t="shared" si="163"/>
        <v>0</v>
      </c>
      <c r="AC284" s="22">
        <f t="shared" si="163"/>
        <v>0</v>
      </c>
      <c r="AD284" s="22">
        <f t="shared" si="163"/>
        <v>0</v>
      </c>
      <c r="AE284" s="22">
        <f t="shared" si="163"/>
        <v>0</v>
      </c>
      <c r="AF284" s="73"/>
      <c r="AG284" s="22">
        <f t="shared" si="162"/>
        <v>1134</v>
      </c>
      <c r="AH284" s="22">
        <f>SUM(AH282:AH283)</f>
        <v>241</v>
      </c>
    </row>
    <row r="285" spans="1:35" ht="18.75" x14ac:dyDescent="0.25">
      <c r="A285" s="161" t="s">
        <v>288</v>
      </c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</row>
    <row r="286" spans="1:35" ht="37.5" customHeight="1" x14ac:dyDescent="0.25">
      <c r="A286" s="10" t="s">
        <v>288</v>
      </c>
      <c r="B286" s="10" t="s">
        <v>289</v>
      </c>
      <c r="C286" s="10"/>
      <c r="D286" s="10"/>
      <c r="E286" s="10"/>
      <c r="F286" s="10"/>
      <c r="G286" s="69"/>
      <c r="H286" s="10"/>
      <c r="I286" s="10"/>
      <c r="J286" s="10"/>
      <c r="K286" s="10"/>
      <c r="L286" s="69"/>
      <c r="M286" s="10">
        <v>123</v>
      </c>
      <c r="N286" s="10">
        <v>56</v>
      </c>
      <c r="O286" s="10">
        <v>24</v>
      </c>
      <c r="P286" s="10">
        <v>0</v>
      </c>
      <c r="Q286" s="69">
        <f>SUM(M286:P286)</f>
        <v>203</v>
      </c>
      <c r="R286" s="10" t="s">
        <v>15</v>
      </c>
      <c r="S286" s="10"/>
      <c r="T286" s="10"/>
      <c r="U286" s="10"/>
      <c r="V286" s="69"/>
      <c r="W286" s="10"/>
      <c r="X286" s="10"/>
      <c r="Y286" s="10"/>
      <c r="Z286" s="10"/>
      <c r="AA286" s="69"/>
      <c r="AB286" s="10"/>
      <c r="AC286" s="10"/>
      <c r="AD286" s="10"/>
      <c r="AE286" s="10">
        <v>0</v>
      </c>
      <c r="AF286" s="69"/>
      <c r="AG286" s="22">
        <f>AF286+AA286+V286+Q286</f>
        <v>203</v>
      </c>
      <c r="AH286" s="10">
        <v>24</v>
      </c>
    </row>
    <row r="287" spans="1:35" ht="38.25" customHeight="1" x14ac:dyDescent="0.25">
      <c r="A287" s="10" t="s">
        <v>288</v>
      </c>
      <c r="B287" s="10" t="s">
        <v>225</v>
      </c>
      <c r="C287" s="10"/>
      <c r="D287" s="10"/>
      <c r="E287" s="10"/>
      <c r="F287" s="10"/>
      <c r="G287" s="69"/>
      <c r="H287" s="10"/>
      <c r="I287" s="10"/>
      <c r="J287" s="10"/>
      <c r="K287" s="10"/>
      <c r="L287" s="69"/>
      <c r="M287" s="10">
        <v>304</v>
      </c>
      <c r="N287" s="10">
        <v>66</v>
      </c>
      <c r="O287" s="10">
        <v>25</v>
      </c>
      <c r="P287" s="10"/>
      <c r="Q287" s="69">
        <f t="shared" ref="Q287" si="164">SUM(M287:P287)</f>
        <v>395</v>
      </c>
      <c r="R287" s="10">
        <v>45</v>
      </c>
      <c r="S287" s="10">
        <v>22</v>
      </c>
      <c r="T287" s="10"/>
      <c r="U287" s="10">
        <v>0</v>
      </c>
      <c r="V287" s="69">
        <f>SUM(R287:U287)</f>
        <v>67</v>
      </c>
      <c r="W287" s="10"/>
      <c r="X287" s="10"/>
      <c r="Y287" s="10"/>
      <c r="Z287" s="10"/>
      <c r="AA287" s="69"/>
      <c r="AB287" s="10"/>
      <c r="AC287" s="10"/>
      <c r="AD287" s="10"/>
      <c r="AE287" s="10"/>
      <c r="AF287" s="69"/>
      <c r="AG287" s="22">
        <f t="shared" ref="AG287:AG288" si="165">AF287+AA287+V287+Q287</f>
        <v>462</v>
      </c>
      <c r="AH287" s="10">
        <v>47</v>
      </c>
    </row>
    <row r="288" spans="1:35" ht="47.25" x14ac:dyDescent="0.25">
      <c r="A288" s="22" t="s">
        <v>288</v>
      </c>
      <c r="B288" s="22" t="s">
        <v>32</v>
      </c>
      <c r="C288" s="22"/>
      <c r="D288" s="22"/>
      <c r="E288" s="22"/>
      <c r="F288" s="22"/>
      <c r="G288" s="73"/>
      <c r="H288" s="22"/>
      <c r="I288" s="22"/>
      <c r="J288" s="22"/>
      <c r="K288" s="22"/>
      <c r="L288" s="73"/>
      <c r="M288" s="22">
        <f>SUM(M286:M287)</f>
        <v>427</v>
      </c>
      <c r="N288" s="22">
        <f>SUM(N286:N287)</f>
        <v>122</v>
      </c>
      <c r="O288" s="22">
        <f>SUM(O286:O287)</f>
        <v>49</v>
      </c>
      <c r="P288" s="22">
        <f t="shared" ref="P288:Q288" si="166">SUM(P286:P287)</f>
        <v>0</v>
      </c>
      <c r="Q288" s="22">
        <f t="shared" si="166"/>
        <v>598</v>
      </c>
      <c r="R288" s="22">
        <f>SUM(R286:R287)</f>
        <v>45</v>
      </c>
      <c r="S288" s="22">
        <f>SUM(S286:S287)</f>
        <v>22</v>
      </c>
      <c r="T288" s="22">
        <f t="shared" ref="T288:V288" si="167">SUM(T286:T287)</f>
        <v>0</v>
      </c>
      <c r="U288" s="22">
        <f t="shared" si="167"/>
        <v>0</v>
      </c>
      <c r="V288" s="22">
        <f t="shared" si="167"/>
        <v>67</v>
      </c>
      <c r="W288" s="22"/>
      <c r="X288" s="22"/>
      <c r="Y288" s="22"/>
      <c r="Z288" s="22"/>
      <c r="AA288" s="73"/>
      <c r="AB288" s="22"/>
      <c r="AC288" s="22"/>
      <c r="AD288" s="22"/>
      <c r="AE288" s="22"/>
      <c r="AF288" s="73"/>
      <c r="AG288" s="22">
        <f t="shared" si="165"/>
        <v>665</v>
      </c>
      <c r="AH288" s="22">
        <f>SUM(AH286:AH287)</f>
        <v>71</v>
      </c>
    </row>
    <row r="289" spans="1:35" ht="18.75" x14ac:dyDescent="0.25">
      <c r="A289" s="161" t="s">
        <v>299</v>
      </c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</row>
    <row r="290" spans="1:35" ht="31.5" x14ac:dyDescent="0.25">
      <c r="A290" s="10" t="s">
        <v>300</v>
      </c>
      <c r="B290" s="10" t="s">
        <v>73</v>
      </c>
      <c r="C290" s="10"/>
      <c r="D290" s="10"/>
      <c r="E290" s="10"/>
      <c r="F290" s="10"/>
      <c r="G290" s="69"/>
      <c r="H290" s="10"/>
      <c r="I290" s="10"/>
      <c r="J290" s="10"/>
      <c r="K290" s="10"/>
      <c r="L290" s="69"/>
      <c r="M290" s="10">
        <v>49</v>
      </c>
      <c r="N290" s="10">
        <v>54</v>
      </c>
      <c r="O290" s="10">
        <v>30</v>
      </c>
      <c r="P290" s="10">
        <v>0</v>
      </c>
      <c r="Q290" s="69">
        <f>SUM(M290:P290)</f>
        <v>133</v>
      </c>
      <c r="R290" s="10">
        <v>37</v>
      </c>
      <c r="S290" s="10">
        <v>23</v>
      </c>
      <c r="T290" s="10"/>
      <c r="U290" s="10">
        <v>0</v>
      </c>
      <c r="V290" s="69">
        <f>SUM(R290:U290)</f>
        <v>60</v>
      </c>
      <c r="W290" s="10"/>
      <c r="X290" s="10"/>
      <c r="Y290" s="10"/>
      <c r="Z290" s="10"/>
      <c r="AA290" s="69"/>
      <c r="AB290" s="10"/>
      <c r="AC290" s="10"/>
      <c r="AD290" s="10"/>
      <c r="AE290" s="10">
        <v>0</v>
      </c>
      <c r="AF290" s="69"/>
      <c r="AG290" s="22">
        <f>V290+Q290</f>
        <v>193</v>
      </c>
      <c r="AH290" s="10">
        <v>53</v>
      </c>
    </row>
    <row r="291" spans="1:35" ht="63" x14ac:dyDescent="0.25">
      <c r="A291" s="10" t="s">
        <v>300</v>
      </c>
      <c r="B291" s="10" t="s">
        <v>291</v>
      </c>
      <c r="C291" s="10"/>
      <c r="D291" s="10"/>
      <c r="E291" s="10"/>
      <c r="F291" s="10"/>
      <c r="G291" s="69"/>
      <c r="H291" s="10"/>
      <c r="I291" s="10"/>
      <c r="J291" s="10"/>
      <c r="K291" s="10"/>
      <c r="L291" s="69"/>
      <c r="M291" s="10">
        <v>74</v>
      </c>
      <c r="N291" s="10">
        <v>51</v>
      </c>
      <c r="O291" s="10">
        <v>44</v>
      </c>
      <c r="P291" s="10"/>
      <c r="Q291" s="69">
        <f t="shared" ref="Q291:Q302" si="168">SUM(M291:P291)</f>
        <v>169</v>
      </c>
      <c r="R291" s="10">
        <v>14</v>
      </c>
      <c r="S291" s="10">
        <v>10</v>
      </c>
      <c r="T291" s="10"/>
      <c r="U291" s="10"/>
      <c r="V291" s="69">
        <f t="shared" ref="V291:V302" si="169">SUM(R291:U291)</f>
        <v>24</v>
      </c>
      <c r="W291" s="10"/>
      <c r="X291" s="10"/>
      <c r="Y291" s="10"/>
      <c r="Z291" s="10"/>
      <c r="AA291" s="69"/>
      <c r="AB291" s="10"/>
      <c r="AC291" s="10"/>
      <c r="AD291" s="10"/>
      <c r="AE291" s="10"/>
      <c r="AF291" s="69"/>
      <c r="AG291" s="22">
        <f t="shared" ref="AG291:AG303" si="170">V291+Q291</f>
        <v>193</v>
      </c>
      <c r="AH291" s="10">
        <v>54</v>
      </c>
    </row>
    <row r="292" spans="1:35" ht="63" x14ac:dyDescent="0.25">
      <c r="A292" s="10" t="s">
        <v>300</v>
      </c>
      <c r="B292" s="10" t="s">
        <v>10</v>
      </c>
      <c r="C292" s="10"/>
      <c r="D292" s="10"/>
      <c r="E292" s="10"/>
      <c r="F292" s="10"/>
      <c r="G292" s="69"/>
      <c r="H292" s="10"/>
      <c r="I292" s="10"/>
      <c r="J292" s="10"/>
      <c r="K292" s="10"/>
      <c r="L292" s="69"/>
      <c r="M292" s="10">
        <v>48</v>
      </c>
      <c r="N292" s="10">
        <v>50</v>
      </c>
      <c r="O292" s="10">
        <v>40</v>
      </c>
      <c r="P292" s="10"/>
      <c r="Q292" s="69">
        <f t="shared" si="168"/>
        <v>138</v>
      </c>
      <c r="R292" s="10">
        <v>25</v>
      </c>
      <c r="S292" s="10">
        <v>23</v>
      </c>
      <c r="T292" s="10"/>
      <c r="U292" s="10"/>
      <c r="V292" s="69">
        <f t="shared" si="169"/>
        <v>48</v>
      </c>
      <c r="W292" s="10"/>
      <c r="X292" s="10"/>
      <c r="Y292" s="10"/>
      <c r="Z292" s="10"/>
      <c r="AA292" s="69"/>
      <c r="AB292" s="10"/>
      <c r="AC292" s="10"/>
      <c r="AD292" s="10"/>
      <c r="AE292" s="10"/>
      <c r="AF292" s="69"/>
      <c r="AG292" s="22">
        <f t="shared" si="170"/>
        <v>186</v>
      </c>
      <c r="AH292" s="10">
        <v>63</v>
      </c>
    </row>
    <row r="293" spans="1:35" ht="63" x14ac:dyDescent="0.25">
      <c r="A293" s="10" t="s">
        <v>300</v>
      </c>
      <c r="B293" s="10" t="s">
        <v>8</v>
      </c>
      <c r="C293" s="10"/>
      <c r="D293" s="10"/>
      <c r="E293" s="10"/>
      <c r="F293" s="10"/>
      <c r="G293" s="69"/>
      <c r="H293" s="10"/>
      <c r="I293" s="10"/>
      <c r="J293" s="10"/>
      <c r="K293" s="10"/>
      <c r="L293" s="69"/>
      <c r="M293" s="10">
        <v>75</v>
      </c>
      <c r="N293" s="10">
        <v>57</v>
      </c>
      <c r="O293" s="10">
        <v>57</v>
      </c>
      <c r="P293" s="10"/>
      <c r="Q293" s="69">
        <f t="shared" si="168"/>
        <v>189</v>
      </c>
      <c r="R293" s="10">
        <f>-R296</f>
        <v>0</v>
      </c>
      <c r="S293" s="10">
        <v>0</v>
      </c>
      <c r="T293" s="10"/>
      <c r="U293" s="10"/>
      <c r="V293" s="69">
        <f t="shared" si="169"/>
        <v>0</v>
      </c>
      <c r="W293" s="10"/>
      <c r="X293" s="10"/>
      <c r="Y293" s="10"/>
      <c r="Z293" s="10"/>
      <c r="AA293" s="69"/>
      <c r="AB293" s="10"/>
      <c r="AC293" s="10"/>
      <c r="AD293" s="10"/>
      <c r="AE293" s="10"/>
      <c r="AF293" s="69"/>
      <c r="AG293" s="22">
        <f t="shared" si="170"/>
        <v>189</v>
      </c>
      <c r="AH293" s="10">
        <v>57</v>
      </c>
    </row>
    <row r="294" spans="1:35" ht="94.5" x14ac:dyDescent="0.25">
      <c r="A294" s="10" t="s">
        <v>300</v>
      </c>
      <c r="B294" s="10" t="s">
        <v>292</v>
      </c>
      <c r="C294" s="10"/>
      <c r="D294" s="10"/>
      <c r="E294" s="10"/>
      <c r="F294" s="10"/>
      <c r="G294" s="69"/>
      <c r="H294" s="10"/>
      <c r="I294" s="10"/>
      <c r="J294" s="10"/>
      <c r="K294" s="10"/>
      <c r="L294" s="69"/>
      <c r="M294" s="10">
        <v>21</v>
      </c>
      <c r="N294" s="10">
        <v>20</v>
      </c>
      <c r="O294" s="10">
        <v>14</v>
      </c>
      <c r="P294" s="10"/>
      <c r="Q294" s="69">
        <f t="shared" si="168"/>
        <v>55</v>
      </c>
      <c r="R294" s="10">
        <v>8</v>
      </c>
      <c r="S294" s="10">
        <v>0</v>
      </c>
      <c r="T294" s="10"/>
      <c r="U294" s="10"/>
      <c r="V294" s="69">
        <f t="shared" si="169"/>
        <v>8</v>
      </c>
      <c r="W294" s="10"/>
      <c r="X294" s="10"/>
      <c r="Y294" s="10"/>
      <c r="Z294" s="10"/>
      <c r="AA294" s="69"/>
      <c r="AB294" s="10"/>
      <c r="AC294" s="10"/>
      <c r="AD294" s="10"/>
      <c r="AE294" s="10"/>
      <c r="AF294" s="69"/>
      <c r="AG294" s="22">
        <f t="shared" si="170"/>
        <v>63</v>
      </c>
      <c r="AH294" s="10">
        <v>14</v>
      </c>
    </row>
    <row r="295" spans="1:35" ht="31.5" x14ac:dyDescent="0.25">
      <c r="A295" s="10" t="s">
        <v>300</v>
      </c>
      <c r="B295" s="10" t="s">
        <v>72</v>
      </c>
      <c r="C295" s="10"/>
      <c r="D295" s="10"/>
      <c r="E295" s="10"/>
      <c r="F295" s="10"/>
      <c r="G295" s="69"/>
      <c r="H295" s="10"/>
      <c r="I295" s="10"/>
      <c r="J295" s="10"/>
      <c r="K295" s="10"/>
      <c r="L295" s="69"/>
      <c r="M295" s="10">
        <v>25</v>
      </c>
      <c r="N295" s="10">
        <v>27</v>
      </c>
      <c r="O295" s="10">
        <v>41</v>
      </c>
      <c r="P295" s="10"/>
      <c r="Q295" s="69">
        <f t="shared" si="168"/>
        <v>93</v>
      </c>
      <c r="R295" s="10">
        <v>20</v>
      </c>
      <c r="S295" s="10">
        <v>20</v>
      </c>
      <c r="T295" s="10"/>
      <c r="U295" s="10"/>
      <c r="V295" s="69">
        <f t="shared" si="169"/>
        <v>40</v>
      </c>
      <c r="W295" s="10"/>
      <c r="X295" s="10"/>
      <c r="Y295" s="10"/>
      <c r="Z295" s="10"/>
      <c r="AA295" s="69"/>
      <c r="AB295" s="10"/>
      <c r="AC295" s="10"/>
      <c r="AD295" s="10"/>
      <c r="AE295" s="10"/>
      <c r="AF295" s="69"/>
      <c r="AG295" s="22">
        <f t="shared" si="170"/>
        <v>133</v>
      </c>
      <c r="AH295" s="10">
        <v>61</v>
      </c>
    </row>
    <row r="296" spans="1:35" ht="31.5" x14ac:dyDescent="0.25">
      <c r="A296" s="10" t="s">
        <v>300</v>
      </c>
      <c r="B296" s="10" t="s">
        <v>293</v>
      </c>
      <c r="C296" s="10"/>
      <c r="D296" s="10"/>
      <c r="E296" s="10"/>
      <c r="F296" s="10"/>
      <c r="G296" s="69"/>
      <c r="H296" s="10"/>
      <c r="I296" s="10"/>
      <c r="J296" s="10"/>
      <c r="K296" s="10"/>
      <c r="L296" s="69"/>
      <c r="M296" s="10">
        <v>20</v>
      </c>
      <c r="N296" s="10">
        <v>18</v>
      </c>
      <c r="O296" s="10">
        <v>0</v>
      </c>
      <c r="P296" s="10"/>
      <c r="Q296" s="69">
        <f t="shared" si="168"/>
        <v>38</v>
      </c>
      <c r="R296" s="10">
        <v>0</v>
      </c>
      <c r="S296" s="10">
        <v>0</v>
      </c>
      <c r="T296" s="10"/>
      <c r="U296" s="10"/>
      <c r="V296" s="69">
        <f t="shared" si="169"/>
        <v>0</v>
      </c>
      <c r="W296" s="10"/>
      <c r="X296" s="10"/>
      <c r="Y296" s="10"/>
      <c r="Z296" s="10"/>
      <c r="AA296" s="69"/>
      <c r="AB296" s="10"/>
      <c r="AC296" s="10"/>
      <c r="AD296" s="10"/>
      <c r="AE296" s="10"/>
      <c r="AF296" s="69"/>
      <c r="AG296" s="22">
        <f t="shared" si="170"/>
        <v>38</v>
      </c>
      <c r="AH296" s="10">
        <v>0</v>
      </c>
    </row>
    <row r="297" spans="1:35" ht="63" x14ac:dyDescent="0.25">
      <c r="A297" s="10" t="s">
        <v>300</v>
      </c>
      <c r="B297" s="10" t="s">
        <v>294</v>
      </c>
      <c r="C297" s="10"/>
      <c r="D297" s="10"/>
      <c r="E297" s="10"/>
      <c r="F297" s="10"/>
      <c r="G297" s="69"/>
      <c r="H297" s="10"/>
      <c r="I297" s="10"/>
      <c r="J297" s="10"/>
      <c r="K297" s="10"/>
      <c r="L297" s="69"/>
      <c r="M297" s="10">
        <v>23</v>
      </c>
      <c r="N297" s="10">
        <v>15</v>
      </c>
      <c r="O297" s="10">
        <v>19</v>
      </c>
      <c r="P297" s="10"/>
      <c r="Q297" s="69">
        <f t="shared" si="168"/>
        <v>57</v>
      </c>
      <c r="R297" s="10">
        <v>7</v>
      </c>
      <c r="S297" s="10">
        <v>10</v>
      </c>
      <c r="T297" s="10"/>
      <c r="U297" s="10"/>
      <c r="V297" s="69">
        <f t="shared" si="169"/>
        <v>17</v>
      </c>
      <c r="W297" s="10"/>
      <c r="X297" s="10"/>
      <c r="Y297" s="10"/>
      <c r="Z297" s="10"/>
      <c r="AA297" s="69"/>
      <c r="AB297" s="10"/>
      <c r="AC297" s="10"/>
      <c r="AD297" s="10"/>
      <c r="AE297" s="10"/>
      <c r="AF297" s="69"/>
      <c r="AG297" s="22">
        <f t="shared" si="170"/>
        <v>74</v>
      </c>
      <c r="AH297" s="10">
        <v>29</v>
      </c>
    </row>
    <row r="298" spans="1:35" ht="31.5" x14ac:dyDescent="0.25">
      <c r="A298" s="10" t="s">
        <v>300</v>
      </c>
      <c r="B298" s="10" t="s">
        <v>295</v>
      </c>
      <c r="C298" s="10"/>
      <c r="D298" s="10"/>
      <c r="E298" s="10"/>
      <c r="F298" s="10"/>
      <c r="G298" s="69"/>
      <c r="H298" s="10"/>
      <c r="I298" s="10"/>
      <c r="J298" s="10"/>
      <c r="K298" s="10"/>
      <c r="L298" s="69"/>
      <c r="M298" s="10">
        <v>12</v>
      </c>
      <c r="N298" s="10">
        <v>13</v>
      </c>
      <c r="O298" s="10">
        <v>7</v>
      </c>
      <c r="P298" s="10"/>
      <c r="Q298" s="69">
        <f t="shared" si="168"/>
        <v>32</v>
      </c>
      <c r="R298" s="10">
        <v>0</v>
      </c>
      <c r="S298" s="10">
        <v>9</v>
      </c>
      <c r="T298" s="10"/>
      <c r="U298" s="10"/>
      <c r="V298" s="69">
        <f t="shared" si="169"/>
        <v>9</v>
      </c>
      <c r="W298" s="10"/>
      <c r="X298" s="10"/>
      <c r="Y298" s="10"/>
      <c r="Z298" s="10"/>
      <c r="AA298" s="69"/>
      <c r="AB298" s="10"/>
      <c r="AC298" s="10"/>
      <c r="AD298" s="10"/>
      <c r="AE298" s="10"/>
      <c r="AF298" s="69"/>
      <c r="AG298" s="22">
        <f t="shared" si="170"/>
        <v>41</v>
      </c>
      <c r="AH298" s="10">
        <v>16</v>
      </c>
    </row>
    <row r="299" spans="1:35" ht="63" x14ac:dyDescent="0.25">
      <c r="A299" s="10" t="s">
        <v>300</v>
      </c>
      <c r="B299" s="10" t="s">
        <v>121</v>
      </c>
      <c r="C299" s="10"/>
      <c r="D299" s="10"/>
      <c r="E299" s="10"/>
      <c r="F299" s="10"/>
      <c r="G299" s="69"/>
      <c r="H299" s="10"/>
      <c r="I299" s="10"/>
      <c r="J299" s="10"/>
      <c r="K299" s="10"/>
      <c r="L299" s="69"/>
      <c r="M299" s="10">
        <v>59</v>
      </c>
      <c r="N299" s="10">
        <v>58</v>
      </c>
      <c r="O299" s="10">
        <v>0</v>
      </c>
      <c r="P299" s="10"/>
      <c r="Q299" s="69">
        <f t="shared" si="168"/>
        <v>117</v>
      </c>
      <c r="R299" s="10">
        <v>11</v>
      </c>
      <c r="S299" s="10">
        <v>5</v>
      </c>
      <c r="T299" s="10"/>
      <c r="U299" s="10"/>
      <c r="V299" s="69">
        <f t="shared" si="169"/>
        <v>16</v>
      </c>
      <c r="W299" s="10"/>
      <c r="X299" s="10"/>
      <c r="Y299" s="10"/>
      <c r="Z299" s="10"/>
      <c r="AA299" s="69"/>
      <c r="AB299" s="10"/>
      <c r="AC299" s="10"/>
      <c r="AD299" s="10"/>
      <c r="AE299" s="10"/>
      <c r="AF299" s="69"/>
      <c r="AG299" s="22">
        <f t="shared" si="170"/>
        <v>133</v>
      </c>
      <c r="AH299" s="10">
        <v>5</v>
      </c>
    </row>
    <row r="300" spans="1:35" ht="31.5" x14ac:dyDescent="0.25">
      <c r="A300" s="10" t="s">
        <v>300</v>
      </c>
      <c r="B300" s="10" t="s">
        <v>296</v>
      </c>
      <c r="C300" s="10"/>
      <c r="D300" s="10"/>
      <c r="E300" s="10"/>
      <c r="F300" s="10"/>
      <c r="G300" s="69"/>
      <c r="H300" s="10"/>
      <c r="I300" s="10"/>
      <c r="J300" s="10"/>
      <c r="K300" s="10"/>
      <c r="L300" s="69"/>
      <c r="M300" s="10">
        <v>20</v>
      </c>
      <c r="N300" s="10">
        <v>21</v>
      </c>
      <c r="O300" s="10">
        <v>14</v>
      </c>
      <c r="P300" s="10"/>
      <c r="Q300" s="69">
        <f t="shared" si="168"/>
        <v>55</v>
      </c>
      <c r="R300" s="10">
        <v>0</v>
      </c>
      <c r="S300" s="10">
        <v>7</v>
      </c>
      <c r="T300" s="10"/>
      <c r="U300" s="10"/>
      <c r="V300" s="69">
        <f t="shared" si="169"/>
        <v>7</v>
      </c>
      <c r="W300" s="10"/>
      <c r="X300" s="10"/>
      <c r="Y300" s="10"/>
      <c r="Z300" s="10"/>
      <c r="AA300" s="69"/>
      <c r="AB300" s="10"/>
      <c r="AC300" s="10"/>
      <c r="AD300" s="10"/>
      <c r="AE300" s="10"/>
      <c r="AF300" s="69"/>
      <c r="AG300" s="22">
        <f t="shared" si="170"/>
        <v>62</v>
      </c>
      <c r="AH300" s="10">
        <v>21</v>
      </c>
    </row>
    <row r="301" spans="1:35" ht="47.25" x14ac:dyDescent="0.25">
      <c r="A301" s="10" t="s">
        <v>300</v>
      </c>
      <c r="B301" s="10" t="s">
        <v>297</v>
      </c>
      <c r="C301" s="10"/>
      <c r="D301" s="10"/>
      <c r="E301" s="10"/>
      <c r="F301" s="10"/>
      <c r="G301" s="69"/>
      <c r="H301" s="10"/>
      <c r="I301" s="10"/>
      <c r="J301" s="10"/>
      <c r="K301" s="10"/>
      <c r="L301" s="69"/>
      <c r="M301" s="10">
        <v>0</v>
      </c>
      <c r="N301" s="10">
        <v>0</v>
      </c>
      <c r="O301" s="10">
        <v>45</v>
      </c>
      <c r="P301" s="10"/>
      <c r="Q301" s="69">
        <f t="shared" si="168"/>
        <v>45</v>
      </c>
      <c r="R301" s="10">
        <v>0</v>
      </c>
      <c r="S301" s="10">
        <v>0</v>
      </c>
      <c r="T301" s="10"/>
      <c r="U301" s="10"/>
      <c r="V301" s="69">
        <f t="shared" si="169"/>
        <v>0</v>
      </c>
      <c r="W301" s="10"/>
      <c r="X301" s="10"/>
      <c r="Y301" s="10"/>
      <c r="Z301" s="10"/>
      <c r="AA301" s="69"/>
      <c r="AB301" s="10"/>
      <c r="AC301" s="10"/>
      <c r="AD301" s="10"/>
      <c r="AE301" s="10"/>
      <c r="AF301" s="69"/>
      <c r="AG301" s="22">
        <f t="shared" si="170"/>
        <v>45</v>
      </c>
      <c r="AH301" s="10">
        <v>45</v>
      </c>
    </row>
    <row r="302" spans="1:35" ht="31.5" x14ac:dyDescent="0.25">
      <c r="A302" s="10" t="s">
        <v>300</v>
      </c>
      <c r="B302" s="10" t="s">
        <v>298</v>
      </c>
      <c r="C302" s="10"/>
      <c r="D302" s="10"/>
      <c r="E302" s="10"/>
      <c r="F302" s="10"/>
      <c r="G302" s="69"/>
      <c r="H302" s="10"/>
      <c r="I302" s="10"/>
      <c r="J302" s="10"/>
      <c r="K302" s="10"/>
      <c r="L302" s="69"/>
      <c r="M302" s="10">
        <v>0</v>
      </c>
      <c r="N302" s="10">
        <v>0</v>
      </c>
      <c r="O302" s="10">
        <v>11</v>
      </c>
      <c r="P302" s="10"/>
      <c r="Q302" s="69">
        <f t="shared" si="168"/>
        <v>11</v>
      </c>
      <c r="R302" s="10">
        <v>0</v>
      </c>
      <c r="S302" s="10">
        <v>0</v>
      </c>
      <c r="T302" s="10"/>
      <c r="U302" s="10"/>
      <c r="V302" s="69">
        <f t="shared" si="169"/>
        <v>0</v>
      </c>
      <c r="W302" s="10"/>
      <c r="X302" s="10"/>
      <c r="Y302" s="10"/>
      <c r="Z302" s="10"/>
      <c r="AA302" s="69"/>
      <c r="AB302" s="10"/>
      <c r="AC302" s="10"/>
      <c r="AD302" s="10"/>
      <c r="AE302" s="10"/>
      <c r="AF302" s="69"/>
      <c r="AG302" s="22">
        <f t="shared" si="170"/>
        <v>11</v>
      </c>
      <c r="AH302" s="10">
        <v>11</v>
      </c>
    </row>
    <row r="303" spans="1:35" ht="15.75" x14ac:dyDescent="0.25">
      <c r="A303" s="22" t="s">
        <v>300</v>
      </c>
      <c r="B303" s="22" t="s">
        <v>32</v>
      </c>
      <c r="C303" s="22"/>
      <c r="D303" s="22"/>
      <c r="E303" s="22"/>
      <c r="F303" s="22"/>
      <c r="G303" s="73"/>
      <c r="H303" s="22"/>
      <c r="I303" s="22"/>
      <c r="J303" s="22"/>
      <c r="K303" s="22"/>
      <c r="L303" s="73"/>
      <c r="M303" s="22">
        <f>SUM(M290:M302)</f>
        <v>426</v>
      </c>
      <c r="N303" s="22">
        <f>SUM(N290:N302)</f>
        <v>384</v>
      </c>
      <c r="O303" s="22">
        <f>SUM(O290:O302)</f>
        <v>322</v>
      </c>
      <c r="P303" s="22">
        <f t="shared" ref="P303:Q303" si="171">SUM(P290:P302)</f>
        <v>0</v>
      </c>
      <c r="Q303" s="22">
        <f t="shared" si="171"/>
        <v>1132</v>
      </c>
      <c r="R303" s="22">
        <f>SUM(R290:R302)</f>
        <v>122</v>
      </c>
      <c r="S303" s="22">
        <f>SUM(S290:S302)</f>
        <v>107</v>
      </c>
      <c r="T303" s="22">
        <f t="shared" ref="T303:V303" si="172">SUM(T290:T302)</f>
        <v>0</v>
      </c>
      <c r="U303" s="22">
        <f t="shared" si="172"/>
        <v>0</v>
      </c>
      <c r="V303" s="22">
        <f t="shared" si="172"/>
        <v>229</v>
      </c>
      <c r="W303" s="22"/>
      <c r="X303" s="22"/>
      <c r="Y303" s="22"/>
      <c r="Z303" s="22"/>
      <c r="AA303" s="73"/>
      <c r="AB303" s="22"/>
      <c r="AC303" s="22"/>
      <c r="AD303" s="22"/>
      <c r="AE303" s="22"/>
      <c r="AF303" s="73"/>
      <c r="AG303" s="22">
        <f t="shared" si="170"/>
        <v>1361</v>
      </c>
      <c r="AH303" s="22">
        <f>SUM(AH290:AH302)</f>
        <v>429</v>
      </c>
      <c r="AI303">
        <v>1361</v>
      </c>
    </row>
    <row r="304" spans="1:35" ht="18.75" x14ac:dyDescent="0.25">
      <c r="A304" s="161" t="s">
        <v>301</v>
      </c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</row>
    <row r="305" spans="1:35" ht="15.75" x14ac:dyDescent="0.25">
      <c r="A305" s="10" t="s">
        <v>302</v>
      </c>
      <c r="B305" s="10" t="s">
        <v>221</v>
      </c>
      <c r="C305" s="10"/>
      <c r="D305" s="10"/>
      <c r="E305" s="10"/>
      <c r="F305" s="10"/>
      <c r="G305" s="69"/>
      <c r="H305" s="10"/>
      <c r="I305" s="10"/>
      <c r="J305" s="10"/>
      <c r="K305" s="10"/>
      <c r="L305" s="69"/>
      <c r="M305" s="10">
        <v>32</v>
      </c>
      <c r="N305" s="10">
        <v>16</v>
      </c>
      <c r="O305" s="10">
        <v>20</v>
      </c>
      <c r="P305" s="10">
        <v>0</v>
      </c>
      <c r="Q305" s="69">
        <f>SUM(M305:P305)</f>
        <v>68</v>
      </c>
      <c r="R305" s="10">
        <v>33</v>
      </c>
      <c r="S305" s="10">
        <v>19</v>
      </c>
      <c r="T305" s="10"/>
      <c r="U305" s="10">
        <v>0</v>
      </c>
      <c r="V305" s="69">
        <f>SUM(R305:U305)</f>
        <v>52</v>
      </c>
      <c r="W305" s="10"/>
      <c r="X305" s="10"/>
      <c r="Y305" s="10"/>
      <c r="Z305" s="10"/>
      <c r="AA305" s="69"/>
      <c r="AB305" s="10"/>
      <c r="AC305" s="10"/>
      <c r="AD305" s="10"/>
      <c r="AE305" s="10">
        <v>0</v>
      </c>
      <c r="AF305" s="69"/>
      <c r="AG305" s="22">
        <f>V305+Q305</f>
        <v>120</v>
      </c>
      <c r="AH305" s="10">
        <v>39</v>
      </c>
    </row>
    <row r="306" spans="1:35" ht="31.5" x14ac:dyDescent="0.25">
      <c r="A306" s="10" t="s">
        <v>302</v>
      </c>
      <c r="B306" s="10" t="s">
        <v>112</v>
      </c>
      <c r="C306" s="10"/>
      <c r="D306" s="10"/>
      <c r="E306" s="10"/>
      <c r="F306" s="10"/>
      <c r="G306" s="69"/>
      <c r="H306" s="10"/>
      <c r="I306" s="10"/>
      <c r="J306" s="10"/>
      <c r="K306" s="10"/>
      <c r="L306" s="69"/>
      <c r="M306" s="10">
        <v>22</v>
      </c>
      <c r="N306" s="10">
        <v>22</v>
      </c>
      <c r="O306" s="10">
        <v>22</v>
      </c>
      <c r="P306" s="10"/>
      <c r="Q306" s="69">
        <f t="shared" ref="Q306:Q310" si="173">SUM(M306:P306)</f>
        <v>66</v>
      </c>
      <c r="R306" s="10">
        <v>22</v>
      </c>
      <c r="S306" s="10">
        <v>10</v>
      </c>
      <c r="T306" s="10"/>
      <c r="U306" s="10"/>
      <c r="V306" s="69">
        <f t="shared" ref="V306:V310" si="174">SUM(R306:U306)</f>
        <v>32</v>
      </c>
      <c r="W306" s="10"/>
      <c r="X306" s="10"/>
      <c r="Y306" s="10"/>
      <c r="Z306" s="10"/>
      <c r="AA306" s="69"/>
      <c r="AB306" s="10"/>
      <c r="AC306" s="10"/>
      <c r="AD306" s="10"/>
      <c r="AE306" s="10"/>
      <c r="AF306" s="69"/>
      <c r="AG306" s="22">
        <f t="shared" ref="AG306:AG311" si="175">V306+Q306</f>
        <v>98</v>
      </c>
      <c r="AH306" s="10">
        <v>32</v>
      </c>
    </row>
    <row r="307" spans="1:35" ht="15.75" x14ac:dyDescent="0.25">
      <c r="A307" s="10" t="s">
        <v>302</v>
      </c>
      <c r="B307" s="10" t="s">
        <v>219</v>
      </c>
      <c r="C307" s="10"/>
      <c r="D307" s="10"/>
      <c r="E307" s="10"/>
      <c r="F307" s="10"/>
      <c r="G307" s="69"/>
      <c r="H307" s="10"/>
      <c r="I307" s="10"/>
      <c r="J307" s="10"/>
      <c r="K307" s="10"/>
      <c r="L307" s="69"/>
      <c r="M307" s="10">
        <v>24</v>
      </c>
      <c r="N307" s="10">
        <v>28</v>
      </c>
      <c r="O307" s="10">
        <v>25</v>
      </c>
      <c r="P307" s="10"/>
      <c r="Q307" s="69">
        <f t="shared" si="173"/>
        <v>77</v>
      </c>
      <c r="R307" s="10">
        <v>21</v>
      </c>
      <c r="S307" s="10">
        <v>13</v>
      </c>
      <c r="T307" s="10"/>
      <c r="U307" s="10"/>
      <c r="V307" s="69">
        <f t="shared" si="174"/>
        <v>34</v>
      </c>
      <c r="W307" s="10"/>
      <c r="X307" s="10"/>
      <c r="Y307" s="10"/>
      <c r="Z307" s="10"/>
      <c r="AA307" s="69"/>
      <c r="AB307" s="10"/>
      <c r="AC307" s="10"/>
      <c r="AD307" s="10"/>
      <c r="AE307" s="10"/>
      <c r="AF307" s="69"/>
      <c r="AG307" s="22">
        <f t="shared" si="175"/>
        <v>111</v>
      </c>
      <c r="AH307" s="10">
        <v>38</v>
      </c>
    </row>
    <row r="308" spans="1:35" ht="31.5" x14ac:dyDescent="0.25">
      <c r="A308" s="10" t="s">
        <v>302</v>
      </c>
      <c r="B308" s="10" t="s">
        <v>9</v>
      </c>
      <c r="C308" s="10"/>
      <c r="D308" s="10"/>
      <c r="E308" s="10"/>
      <c r="F308" s="10"/>
      <c r="G308" s="69"/>
      <c r="H308" s="10"/>
      <c r="I308" s="10"/>
      <c r="J308" s="10"/>
      <c r="K308" s="10"/>
      <c r="L308" s="69"/>
      <c r="M308" s="10">
        <v>38</v>
      </c>
      <c r="N308" s="10">
        <v>29</v>
      </c>
      <c r="O308" s="10">
        <v>31</v>
      </c>
      <c r="P308" s="10"/>
      <c r="Q308" s="69">
        <f t="shared" si="173"/>
        <v>98</v>
      </c>
      <c r="R308" s="10">
        <v>23</v>
      </c>
      <c r="S308" s="10">
        <v>16</v>
      </c>
      <c r="T308" s="10"/>
      <c r="U308" s="10"/>
      <c r="V308" s="69">
        <f t="shared" si="174"/>
        <v>39</v>
      </c>
      <c r="W308" s="10"/>
      <c r="X308" s="10"/>
      <c r="Y308" s="10"/>
      <c r="Z308" s="10"/>
      <c r="AA308" s="69"/>
      <c r="AB308" s="10"/>
      <c r="AC308" s="10"/>
      <c r="AD308" s="10"/>
      <c r="AE308" s="10"/>
      <c r="AF308" s="69"/>
      <c r="AG308" s="22">
        <f t="shared" si="175"/>
        <v>137</v>
      </c>
      <c r="AH308" s="10">
        <v>47</v>
      </c>
    </row>
    <row r="309" spans="1:35" ht="15.75" x14ac:dyDescent="0.25">
      <c r="A309" s="10" t="s">
        <v>302</v>
      </c>
      <c r="B309" s="10" t="s">
        <v>31</v>
      </c>
      <c r="C309" s="10"/>
      <c r="D309" s="10"/>
      <c r="E309" s="10"/>
      <c r="F309" s="10"/>
      <c r="G309" s="69"/>
      <c r="H309" s="10"/>
      <c r="I309" s="10"/>
      <c r="J309" s="10"/>
      <c r="K309" s="10"/>
      <c r="L309" s="69"/>
      <c r="M309" s="10">
        <v>77</v>
      </c>
      <c r="N309" s="10">
        <v>63</v>
      </c>
      <c r="O309" s="10">
        <v>38</v>
      </c>
      <c r="P309" s="10"/>
      <c r="Q309" s="69">
        <f t="shared" si="173"/>
        <v>178</v>
      </c>
      <c r="R309" s="10">
        <v>20</v>
      </c>
      <c r="S309" s="10">
        <v>17</v>
      </c>
      <c r="T309" s="10"/>
      <c r="U309" s="10"/>
      <c r="V309" s="69">
        <f t="shared" si="174"/>
        <v>37</v>
      </c>
      <c r="W309" s="10"/>
      <c r="X309" s="10"/>
      <c r="Y309" s="10"/>
      <c r="Z309" s="10"/>
      <c r="AA309" s="69"/>
      <c r="AB309" s="10"/>
      <c r="AC309" s="10"/>
      <c r="AD309" s="10"/>
      <c r="AE309" s="10"/>
      <c r="AF309" s="69"/>
      <c r="AG309" s="22">
        <f t="shared" si="175"/>
        <v>215</v>
      </c>
      <c r="AH309" s="10">
        <v>55</v>
      </c>
    </row>
    <row r="310" spans="1:35" ht="15.75" x14ac:dyDescent="0.25">
      <c r="A310" s="10" t="s">
        <v>302</v>
      </c>
      <c r="B310" s="10" t="s">
        <v>222</v>
      </c>
      <c r="C310" s="10"/>
      <c r="D310" s="10"/>
      <c r="E310" s="10"/>
      <c r="F310" s="10"/>
      <c r="G310" s="69"/>
      <c r="H310" s="10"/>
      <c r="I310" s="10"/>
      <c r="J310" s="10"/>
      <c r="K310" s="10"/>
      <c r="L310" s="69"/>
      <c r="M310" s="10">
        <v>50</v>
      </c>
      <c r="N310" s="10">
        <v>62</v>
      </c>
      <c r="O310" s="10">
        <v>37</v>
      </c>
      <c r="P310" s="10"/>
      <c r="Q310" s="69">
        <f t="shared" si="173"/>
        <v>149</v>
      </c>
      <c r="R310" s="10">
        <v>25</v>
      </c>
      <c r="S310" s="10">
        <v>24</v>
      </c>
      <c r="T310" s="10"/>
      <c r="U310" s="10"/>
      <c r="V310" s="69">
        <f t="shared" si="174"/>
        <v>49</v>
      </c>
      <c r="W310" s="10"/>
      <c r="X310" s="10"/>
      <c r="Y310" s="10"/>
      <c r="Z310" s="10"/>
      <c r="AA310" s="69"/>
      <c r="AB310" s="10"/>
      <c r="AC310" s="10"/>
      <c r="AD310" s="10"/>
      <c r="AE310" s="10"/>
      <c r="AF310" s="69"/>
      <c r="AG310" s="22">
        <f t="shared" si="175"/>
        <v>198</v>
      </c>
      <c r="AH310" s="10">
        <v>61</v>
      </c>
    </row>
    <row r="311" spans="1:35" ht="15.75" x14ac:dyDescent="0.25">
      <c r="A311" s="22" t="s">
        <v>302</v>
      </c>
      <c r="B311" s="22" t="s">
        <v>32</v>
      </c>
      <c r="C311" s="22"/>
      <c r="D311" s="22"/>
      <c r="E311" s="22"/>
      <c r="F311" s="22"/>
      <c r="G311" s="73"/>
      <c r="H311" s="22"/>
      <c r="I311" s="22"/>
      <c r="J311" s="22"/>
      <c r="K311" s="22"/>
      <c r="L311" s="73"/>
      <c r="M311" s="22">
        <f>SUM(M305:M310)</f>
        <v>243</v>
      </c>
      <c r="N311" s="22">
        <f>SUM(N305:N310)</f>
        <v>220</v>
      </c>
      <c r="O311" s="22">
        <f>SUM(O305:O310)</f>
        <v>173</v>
      </c>
      <c r="P311" s="22">
        <f t="shared" ref="P311:Q311" si="176">SUM(P305:P310)</f>
        <v>0</v>
      </c>
      <c r="Q311" s="22">
        <f t="shared" si="176"/>
        <v>636</v>
      </c>
      <c r="R311" s="22">
        <f>SUM(R305:R310)</f>
        <v>144</v>
      </c>
      <c r="S311" s="22">
        <f>SUM(S305:S310)</f>
        <v>99</v>
      </c>
      <c r="T311" s="22">
        <f t="shared" ref="T311:V311" si="177">SUM(T305:T310)</f>
        <v>0</v>
      </c>
      <c r="U311" s="22">
        <f t="shared" si="177"/>
        <v>0</v>
      </c>
      <c r="V311" s="22">
        <f t="shared" si="177"/>
        <v>243</v>
      </c>
      <c r="W311" s="22"/>
      <c r="X311" s="22"/>
      <c r="Y311" s="22"/>
      <c r="Z311" s="22"/>
      <c r="AA311" s="73"/>
      <c r="AB311" s="22"/>
      <c r="AC311" s="22"/>
      <c r="AD311" s="22"/>
      <c r="AE311" s="22"/>
      <c r="AF311" s="73"/>
      <c r="AG311" s="22">
        <f t="shared" si="175"/>
        <v>879</v>
      </c>
      <c r="AH311" s="22">
        <f>SUM(AH305:AH310)</f>
        <v>272</v>
      </c>
      <c r="AI311">
        <v>879</v>
      </c>
    </row>
    <row r="312" spans="1:35" ht="18.75" x14ac:dyDescent="0.25">
      <c r="A312" s="161" t="s">
        <v>304</v>
      </c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</row>
    <row r="313" spans="1:35" ht="21.75" customHeight="1" x14ac:dyDescent="0.25">
      <c r="A313" s="10" t="s">
        <v>305</v>
      </c>
      <c r="B313" s="10" t="s">
        <v>306</v>
      </c>
      <c r="C313" s="10"/>
      <c r="D313" s="10"/>
      <c r="E313" s="10"/>
      <c r="F313" s="10"/>
      <c r="G313" s="69"/>
      <c r="H313" s="10"/>
      <c r="I313" s="10"/>
      <c r="J313" s="10"/>
      <c r="K313" s="10"/>
      <c r="L313" s="69"/>
      <c r="M313" s="10">
        <v>58</v>
      </c>
      <c r="N313" s="10">
        <v>40</v>
      </c>
      <c r="O313" s="10">
        <v>37</v>
      </c>
      <c r="P313" s="10"/>
      <c r="Q313" s="69">
        <v>135</v>
      </c>
      <c r="R313" s="10"/>
      <c r="S313" s="10"/>
      <c r="T313" s="10"/>
      <c r="U313" s="10"/>
      <c r="V313" s="69"/>
      <c r="W313" s="10"/>
      <c r="X313" s="10"/>
      <c r="Y313" s="10"/>
      <c r="Z313" s="10"/>
      <c r="AA313" s="69"/>
      <c r="AB313" s="10"/>
      <c r="AC313" s="10"/>
      <c r="AD313" s="10"/>
      <c r="AE313" s="10">
        <v>0</v>
      </c>
      <c r="AF313" s="69"/>
      <c r="AG313" s="22">
        <v>135</v>
      </c>
      <c r="AH313" s="10">
        <v>30</v>
      </c>
    </row>
    <row r="314" spans="1:35" ht="28.5" x14ac:dyDescent="0.25">
      <c r="A314" s="25" t="s">
        <v>305</v>
      </c>
      <c r="B314" s="22" t="s">
        <v>32</v>
      </c>
      <c r="C314" s="22"/>
      <c r="D314" s="22"/>
      <c r="E314" s="22"/>
      <c r="F314" s="22"/>
      <c r="G314" s="73"/>
      <c r="H314" s="22"/>
      <c r="I314" s="22"/>
      <c r="J314" s="22"/>
      <c r="K314" s="22"/>
      <c r="L314" s="73"/>
      <c r="M314" s="22">
        <v>58</v>
      </c>
      <c r="N314" s="22">
        <v>40</v>
      </c>
      <c r="O314" s="22">
        <v>37</v>
      </c>
      <c r="P314" s="22"/>
      <c r="Q314" s="73">
        <v>135</v>
      </c>
      <c r="R314" s="22"/>
      <c r="S314" s="22"/>
      <c r="T314" s="22"/>
      <c r="U314" s="22"/>
      <c r="V314" s="73"/>
      <c r="W314" s="22"/>
      <c r="X314" s="22"/>
      <c r="Y314" s="22"/>
      <c r="Z314" s="22"/>
      <c r="AA314" s="73"/>
      <c r="AB314" s="22"/>
      <c r="AC314" s="22"/>
      <c r="AD314" s="22"/>
      <c r="AE314" s="22"/>
      <c r="AF314" s="73"/>
      <c r="AG314" s="22">
        <v>135</v>
      </c>
      <c r="AH314" s="22">
        <v>30</v>
      </c>
    </row>
    <row r="315" spans="1:35" ht="18.75" x14ac:dyDescent="0.25">
      <c r="A315" s="161" t="s">
        <v>308</v>
      </c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</row>
    <row r="316" spans="1:35" ht="47.25" x14ac:dyDescent="0.25">
      <c r="A316" s="10" t="s">
        <v>309</v>
      </c>
      <c r="B316" s="10" t="s">
        <v>310</v>
      </c>
      <c r="C316" s="10"/>
      <c r="D316" s="10"/>
      <c r="E316" s="10"/>
      <c r="F316" s="10"/>
      <c r="G316" s="69"/>
      <c r="H316" s="10"/>
      <c r="I316" s="10"/>
      <c r="J316" s="10"/>
      <c r="K316" s="10"/>
      <c r="L316" s="69"/>
      <c r="M316" s="10">
        <v>15</v>
      </c>
      <c r="N316" s="10">
        <v>16</v>
      </c>
      <c r="O316" s="10">
        <v>18</v>
      </c>
      <c r="P316" s="10">
        <v>0</v>
      </c>
      <c r="Q316" s="69">
        <f>SUM(M316:P316)</f>
        <v>49</v>
      </c>
      <c r="R316" s="10"/>
      <c r="S316" s="10">
        <v>12</v>
      </c>
      <c r="T316" s="10">
        <v>5</v>
      </c>
      <c r="U316" s="10">
        <v>0</v>
      </c>
      <c r="V316" s="69">
        <f>SUM(R316:U316)</f>
        <v>17</v>
      </c>
      <c r="W316" s="10"/>
      <c r="X316" s="10"/>
      <c r="Y316" s="10"/>
      <c r="Z316" s="10"/>
      <c r="AA316" s="69"/>
      <c r="AB316" s="10"/>
      <c r="AC316" s="10">
        <v>15</v>
      </c>
      <c r="AD316" s="10">
        <v>6</v>
      </c>
      <c r="AE316" s="10">
        <v>0</v>
      </c>
      <c r="AF316" s="69">
        <f>SUM(AB316:AE316)</f>
        <v>21</v>
      </c>
      <c r="AG316" s="22">
        <f>AF316+V316+Q316</f>
        <v>87</v>
      </c>
      <c r="AH316" s="10">
        <v>23</v>
      </c>
    </row>
    <row r="317" spans="1:35" ht="31.5" x14ac:dyDescent="0.25">
      <c r="A317" s="10" t="s">
        <v>309</v>
      </c>
      <c r="B317" s="10" t="s">
        <v>212</v>
      </c>
      <c r="C317" s="10"/>
      <c r="D317" s="10"/>
      <c r="E317" s="10"/>
      <c r="F317" s="10"/>
      <c r="G317" s="69"/>
      <c r="H317" s="10"/>
      <c r="I317" s="10"/>
      <c r="J317" s="10"/>
      <c r="K317" s="10"/>
      <c r="L317" s="69"/>
      <c r="M317" s="10">
        <v>14</v>
      </c>
      <c r="N317" s="10">
        <v>10</v>
      </c>
      <c r="O317" s="10">
        <v>15</v>
      </c>
      <c r="P317" s="10"/>
      <c r="Q317" s="69">
        <f t="shared" ref="Q317:Q321" si="178">SUM(M317:P317)</f>
        <v>39</v>
      </c>
      <c r="R317" s="10"/>
      <c r="S317" s="10">
        <v>11</v>
      </c>
      <c r="T317" s="10">
        <v>6</v>
      </c>
      <c r="U317" s="10"/>
      <c r="V317" s="69">
        <f t="shared" ref="V317:V321" si="179">SUM(R317:U317)</f>
        <v>17</v>
      </c>
      <c r="W317" s="10"/>
      <c r="X317" s="10"/>
      <c r="Y317" s="10"/>
      <c r="Z317" s="10"/>
      <c r="AA317" s="69"/>
      <c r="AB317" s="10"/>
      <c r="AC317" s="10" t="s">
        <v>187</v>
      </c>
      <c r="AD317" s="10" t="s">
        <v>187</v>
      </c>
      <c r="AE317" s="10"/>
      <c r="AF317" s="69">
        <f t="shared" ref="AF317:AF321" si="180">SUM(AB317:AE317)</f>
        <v>0</v>
      </c>
      <c r="AG317" s="22">
        <f t="shared" ref="AG317:AG321" si="181">AF317+V317+Q317</f>
        <v>56</v>
      </c>
      <c r="AH317" s="10">
        <v>21</v>
      </c>
    </row>
    <row r="318" spans="1:35" ht="31.5" x14ac:dyDescent="0.25">
      <c r="A318" s="10" t="s">
        <v>309</v>
      </c>
      <c r="B318" s="10" t="s">
        <v>242</v>
      </c>
      <c r="C318" s="10"/>
      <c r="D318" s="10"/>
      <c r="E318" s="10"/>
      <c r="F318" s="10"/>
      <c r="G318" s="69"/>
      <c r="H318" s="10"/>
      <c r="I318" s="10"/>
      <c r="J318" s="10"/>
      <c r="K318" s="10"/>
      <c r="L318" s="69"/>
      <c r="M318" s="10">
        <v>12</v>
      </c>
      <c r="N318" s="10">
        <v>11</v>
      </c>
      <c r="O318" s="10">
        <v>10</v>
      </c>
      <c r="P318" s="10"/>
      <c r="Q318" s="69">
        <f t="shared" si="178"/>
        <v>33</v>
      </c>
      <c r="R318" s="10"/>
      <c r="S318" s="10">
        <v>9</v>
      </c>
      <c r="T318" s="10">
        <v>6</v>
      </c>
      <c r="U318" s="10"/>
      <c r="V318" s="69">
        <f t="shared" si="179"/>
        <v>15</v>
      </c>
      <c r="W318" s="10"/>
      <c r="X318" s="10"/>
      <c r="Y318" s="10"/>
      <c r="Z318" s="10"/>
      <c r="AA318" s="69"/>
      <c r="AB318" s="10"/>
      <c r="AC318" s="10">
        <v>0</v>
      </c>
      <c r="AD318" s="10">
        <v>0</v>
      </c>
      <c r="AE318" s="10"/>
      <c r="AF318" s="69">
        <f t="shared" si="180"/>
        <v>0</v>
      </c>
      <c r="AG318" s="22">
        <f t="shared" si="181"/>
        <v>48</v>
      </c>
      <c r="AH318" s="10">
        <v>16</v>
      </c>
    </row>
    <row r="319" spans="1:35" ht="31.5" x14ac:dyDescent="0.25">
      <c r="A319" s="10" t="s">
        <v>309</v>
      </c>
      <c r="B319" s="10" t="s">
        <v>227</v>
      </c>
      <c r="C319" s="10"/>
      <c r="D319" s="10"/>
      <c r="E319" s="10"/>
      <c r="F319" s="10"/>
      <c r="G319" s="69"/>
      <c r="H319" s="10"/>
      <c r="I319" s="10"/>
      <c r="J319" s="10"/>
      <c r="K319" s="10"/>
      <c r="L319" s="69"/>
      <c r="M319" s="10">
        <v>8</v>
      </c>
      <c r="N319" s="10">
        <v>10</v>
      </c>
      <c r="O319" s="10">
        <v>3</v>
      </c>
      <c r="P319" s="10"/>
      <c r="Q319" s="69">
        <f t="shared" si="178"/>
        <v>21</v>
      </c>
      <c r="R319" s="10"/>
      <c r="S319" s="10">
        <v>14</v>
      </c>
      <c r="T319" s="10">
        <v>7</v>
      </c>
      <c r="U319" s="10"/>
      <c r="V319" s="69">
        <f t="shared" si="179"/>
        <v>21</v>
      </c>
      <c r="W319" s="10"/>
      <c r="X319" s="10"/>
      <c r="Y319" s="10"/>
      <c r="Z319" s="10"/>
      <c r="AA319" s="69"/>
      <c r="AB319" s="10"/>
      <c r="AC319" s="10" t="s">
        <v>187</v>
      </c>
      <c r="AD319" s="10" t="s">
        <v>187</v>
      </c>
      <c r="AE319" s="10"/>
      <c r="AF319" s="69">
        <f t="shared" si="180"/>
        <v>0</v>
      </c>
      <c r="AG319" s="22">
        <f t="shared" si="181"/>
        <v>42</v>
      </c>
      <c r="AH319" s="10">
        <v>10</v>
      </c>
    </row>
    <row r="320" spans="1:35" ht="31.5" x14ac:dyDescent="0.25">
      <c r="A320" s="10" t="s">
        <v>309</v>
      </c>
      <c r="B320" s="10" t="s">
        <v>311</v>
      </c>
      <c r="C320" s="10"/>
      <c r="D320" s="10"/>
      <c r="E320" s="10"/>
      <c r="F320" s="10"/>
      <c r="G320" s="69"/>
      <c r="H320" s="10"/>
      <c r="I320" s="10"/>
      <c r="J320" s="10"/>
      <c r="K320" s="10"/>
      <c r="L320" s="69"/>
      <c r="M320" s="10">
        <v>12</v>
      </c>
      <c r="N320" s="10">
        <v>8</v>
      </c>
      <c r="O320" s="10">
        <v>8</v>
      </c>
      <c r="P320" s="10"/>
      <c r="Q320" s="69">
        <f t="shared" si="178"/>
        <v>28</v>
      </c>
      <c r="R320" s="10"/>
      <c r="S320" s="10">
        <v>14</v>
      </c>
      <c r="T320" s="10">
        <v>3</v>
      </c>
      <c r="U320" s="10"/>
      <c r="V320" s="69">
        <f t="shared" si="179"/>
        <v>17</v>
      </c>
      <c r="W320" s="10"/>
      <c r="X320" s="10"/>
      <c r="Y320" s="10"/>
      <c r="Z320" s="10"/>
      <c r="AA320" s="69"/>
      <c r="AB320" s="10"/>
      <c r="AC320" s="10">
        <v>0</v>
      </c>
      <c r="AD320" s="10">
        <v>5</v>
      </c>
      <c r="AE320" s="10"/>
      <c r="AF320" s="69">
        <f t="shared" si="180"/>
        <v>5</v>
      </c>
      <c r="AG320" s="22">
        <f t="shared" si="181"/>
        <v>50</v>
      </c>
      <c r="AH320" s="10">
        <v>11</v>
      </c>
    </row>
    <row r="321" spans="1:35" ht="31.5" x14ac:dyDescent="0.25">
      <c r="A321" s="10" t="s">
        <v>309</v>
      </c>
      <c r="B321" s="10" t="s">
        <v>225</v>
      </c>
      <c r="C321" s="10"/>
      <c r="D321" s="10"/>
      <c r="E321" s="10"/>
      <c r="F321" s="10"/>
      <c r="G321" s="69"/>
      <c r="H321" s="10"/>
      <c r="I321" s="10"/>
      <c r="J321" s="10"/>
      <c r="K321" s="10"/>
      <c r="L321" s="69"/>
      <c r="M321" s="10">
        <v>6</v>
      </c>
      <c r="N321" s="10" t="s">
        <v>187</v>
      </c>
      <c r="O321" s="10" t="s">
        <v>187</v>
      </c>
      <c r="P321" s="10"/>
      <c r="Q321" s="69">
        <f t="shared" si="178"/>
        <v>6</v>
      </c>
      <c r="R321" s="10"/>
      <c r="S321" s="10">
        <v>0</v>
      </c>
      <c r="T321" s="10" t="s">
        <v>187</v>
      </c>
      <c r="U321" s="10"/>
      <c r="V321" s="69">
        <f t="shared" si="179"/>
        <v>0</v>
      </c>
      <c r="W321" s="10"/>
      <c r="X321" s="10"/>
      <c r="Y321" s="10"/>
      <c r="Z321" s="10"/>
      <c r="AA321" s="69"/>
      <c r="AB321" s="10"/>
      <c r="AC321" s="10" t="s">
        <v>187</v>
      </c>
      <c r="AD321" s="10" t="s">
        <v>187</v>
      </c>
      <c r="AE321" s="10"/>
      <c r="AF321" s="69">
        <f t="shared" si="180"/>
        <v>0</v>
      </c>
      <c r="AG321" s="22">
        <f t="shared" si="181"/>
        <v>6</v>
      </c>
      <c r="AH321" s="10" t="s">
        <v>187</v>
      </c>
    </row>
    <row r="322" spans="1:35" ht="31.5" x14ac:dyDescent="0.25">
      <c r="A322" s="22" t="s">
        <v>309</v>
      </c>
      <c r="B322" s="22" t="s">
        <v>32</v>
      </c>
      <c r="C322" s="22"/>
      <c r="D322" s="22"/>
      <c r="E322" s="22"/>
      <c r="F322" s="22"/>
      <c r="G322" s="73"/>
      <c r="H322" s="22"/>
      <c r="I322" s="22"/>
      <c r="J322" s="22"/>
      <c r="K322" s="22"/>
      <c r="L322" s="73"/>
      <c r="M322" s="22">
        <f>SUM(M316:M321)</f>
        <v>67</v>
      </c>
      <c r="N322" s="22">
        <f>SUM(N316:N321)</f>
        <v>55</v>
      </c>
      <c r="O322" s="22">
        <f>SUM(O316:O321)</f>
        <v>54</v>
      </c>
      <c r="P322" s="22">
        <f t="shared" ref="P322:Q322" si="182">SUM(P316:P321)</f>
        <v>0</v>
      </c>
      <c r="Q322" s="22">
        <f t="shared" si="182"/>
        <v>176</v>
      </c>
      <c r="R322" s="22"/>
      <c r="S322" s="22">
        <f>SUM(S316:S321)</f>
        <v>60</v>
      </c>
      <c r="T322" s="22">
        <f>SUM(T316:T321)</f>
        <v>27</v>
      </c>
      <c r="U322" s="22">
        <f t="shared" ref="U322:V322" si="183">SUM(U316:U321)</f>
        <v>0</v>
      </c>
      <c r="V322" s="22">
        <f t="shared" si="183"/>
        <v>87</v>
      </c>
      <c r="W322" s="22"/>
      <c r="X322" s="22"/>
      <c r="Y322" s="22"/>
      <c r="Z322" s="22"/>
      <c r="AA322" s="73"/>
      <c r="AB322" s="22"/>
      <c r="AC322" s="22">
        <f>SUM(AC316:AC321)</f>
        <v>15</v>
      </c>
      <c r="AD322" s="22">
        <f>SUM(AD316:AD321)</f>
        <v>11</v>
      </c>
      <c r="AE322" s="22">
        <f t="shared" ref="AE322:AF322" si="184">SUM(AE316:AE321)</f>
        <v>0</v>
      </c>
      <c r="AF322" s="22">
        <f t="shared" si="184"/>
        <v>26</v>
      </c>
      <c r="AG322" s="22">
        <f>AG321+AG320+AG319+AG318+AG317+AG316</f>
        <v>289</v>
      </c>
      <c r="AH322" s="22">
        <f>SUM(AH316:AH321)</f>
        <v>81</v>
      </c>
      <c r="AI322">
        <v>289</v>
      </c>
    </row>
    <row r="323" spans="1:35" ht="18.75" x14ac:dyDescent="0.25">
      <c r="A323" s="161" t="s">
        <v>312</v>
      </c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</row>
    <row r="324" spans="1:35" ht="47.25" x14ac:dyDescent="0.25">
      <c r="A324" s="10" t="s">
        <v>313</v>
      </c>
      <c r="B324" s="10" t="s">
        <v>49</v>
      </c>
      <c r="C324" s="10"/>
      <c r="D324" s="10"/>
      <c r="E324" s="10"/>
      <c r="F324" s="10"/>
      <c r="G324" s="69"/>
      <c r="H324" s="10"/>
      <c r="I324" s="10"/>
      <c r="J324" s="10"/>
      <c r="K324" s="10"/>
      <c r="L324" s="69"/>
      <c r="M324" s="10"/>
      <c r="N324" s="10">
        <v>85</v>
      </c>
      <c r="O324" s="10">
        <v>67</v>
      </c>
      <c r="P324" s="10">
        <v>0</v>
      </c>
      <c r="Q324" s="69">
        <f>SUM(M324:P324)</f>
        <v>152</v>
      </c>
      <c r="R324" s="10"/>
      <c r="S324" s="10"/>
      <c r="T324" s="10"/>
      <c r="U324" s="10"/>
      <c r="V324" s="69"/>
      <c r="W324" s="10"/>
      <c r="X324" s="10"/>
      <c r="Y324" s="10"/>
      <c r="Z324" s="10"/>
      <c r="AA324" s="69"/>
      <c r="AB324" s="10"/>
      <c r="AC324" s="10"/>
      <c r="AD324" s="10"/>
      <c r="AE324" s="10">
        <v>0</v>
      </c>
      <c r="AF324" s="69"/>
      <c r="AG324" s="22">
        <f>Q324</f>
        <v>152</v>
      </c>
      <c r="AH324" s="10">
        <v>67</v>
      </c>
    </row>
    <row r="325" spans="1:35" ht="15.75" x14ac:dyDescent="0.25">
      <c r="A325" s="10" t="s">
        <v>313</v>
      </c>
      <c r="B325" s="10" t="s">
        <v>113</v>
      </c>
      <c r="C325" s="10"/>
      <c r="D325" s="10"/>
      <c r="E325" s="10"/>
      <c r="F325" s="10"/>
      <c r="G325" s="69"/>
      <c r="H325" s="10"/>
      <c r="I325" s="10"/>
      <c r="J325" s="10"/>
      <c r="K325" s="10"/>
      <c r="L325" s="69"/>
      <c r="M325" s="10"/>
      <c r="N325" s="10">
        <v>38</v>
      </c>
      <c r="O325" s="10">
        <v>40</v>
      </c>
      <c r="P325" s="10"/>
      <c r="Q325" s="69">
        <f t="shared" ref="Q325:Q332" si="185">SUM(M325:P325)</f>
        <v>78</v>
      </c>
      <c r="R325" s="10"/>
      <c r="S325" s="10"/>
      <c r="T325" s="10"/>
      <c r="U325" s="10"/>
      <c r="V325" s="69"/>
      <c r="W325" s="10"/>
      <c r="X325" s="10"/>
      <c r="Y325" s="10"/>
      <c r="Z325" s="10"/>
      <c r="AA325" s="69"/>
      <c r="AB325" s="10"/>
      <c r="AC325" s="10"/>
      <c r="AD325" s="10"/>
      <c r="AE325" s="10"/>
      <c r="AF325" s="69"/>
      <c r="AG325" s="22">
        <f t="shared" ref="AG325:AG333" si="186">Q325</f>
        <v>78</v>
      </c>
      <c r="AH325" s="10">
        <v>40</v>
      </c>
    </row>
    <row r="326" spans="1:35" ht="36.75" customHeight="1" x14ac:dyDescent="0.25">
      <c r="A326" s="10" t="s">
        <v>313</v>
      </c>
      <c r="B326" s="10" t="s">
        <v>112</v>
      </c>
      <c r="C326" s="10"/>
      <c r="D326" s="10"/>
      <c r="E326" s="10"/>
      <c r="F326" s="10"/>
      <c r="G326" s="69"/>
      <c r="H326" s="10"/>
      <c r="I326" s="10"/>
      <c r="J326" s="10"/>
      <c r="K326" s="10"/>
      <c r="L326" s="69"/>
      <c r="M326" s="10"/>
      <c r="N326" s="10">
        <v>30</v>
      </c>
      <c r="O326" s="10">
        <v>22</v>
      </c>
      <c r="P326" s="10"/>
      <c r="Q326" s="69">
        <f t="shared" si="185"/>
        <v>52</v>
      </c>
      <c r="R326" s="10"/>
      <c r="S326" s="10"/>
      <c r="T326" s="10"/>
      <c r="U326" s="10"/>
      <c r="V326" s="69"/>
      <c r="W326" s="10"/>
      <c r="X326" s="10"/>
      <c r="Y326" s="10"/>
      <c r="Z326" s="10"/>
      <c r="AA326" s="69"/>
      <c r="AB326" s="10"/>
      <c r="AC326" s="10"/>
      <c r="AD326" s="10"/>
      <c r="AE326" s="10"/>
      <c r="AF326" s="69"/>
      <c r="AG326" s="22">
        <f t="shared" si="186"/>
        <v>52</v>
      </c>
      <c r="AH326" s="10">
        <v>22</v>
      </c>
    </row>
    <row r="327" spans="1:35" ht="15.75" x14ac:dyDescent="0.25">
      <c r="A327" s="10" t="s">
        <v>313</v>
      </c>
      <c r="B327" s="10" t="s">
        <v>212</v>
      </c>
      <c r="C327" s="10"/>
      <c r="D327" s="10"/>
      <c r="E327" s="10"/>
      <c r="F327" s="10"/>
      <c r="G327" s="69"/>
      <c r="H327" s="10"/>
      <c r="I327" s="10"/>
      <c r="J327" s="10"/>
      <c r="K327" s="10"/>
      <c r="L327" s="69"/>
      <c r="M327" s="10"/>
      <c r="N327" s="10">
        <v>51</v>
      </c>
      <c r="O327" s="10">
        <v>39</v>
      </c>
      <c r="P327" s="10"/>
      <c r="Q327" s="69">
        <f t="shared" si="185"/>
        <v>90</v>
      </c>
      <c r="R327" s="10"/>
      <c r="S327" s="10"/>
      <c r="T327" s="10"/>
      <c r="U327" s="10"/>
      <c r="V327" s="69"/>
      <c r="W327" s="10"/>
      <c r="X327" s="10"/>
      <c r="Y327" s="10"/>
      <c r="Z327" s="10"/>
      <c r="AA327" s="69"/>
      <c r="AB327" s="10"/>
      <c r="AC327" s="10"/>
      <c r="AD327" s="10"/>
      <c r="AE327" s="10"/>
      <c r="AF327" s="69"/>
      <c r="AG327" s="22">
        <f t="shared" si="186"/>
        <v>90</v>
      </c>
      <c r="AH327" s="10">
        <v>39</v>
      </c>
    </row>
    <row r="328" spans="1:35" ht="45.75" customHeight="1" x14ac:dyDescent="0.25">
      <c r="A328" s="10" t="s">
        <v>313</v>
      </c>
      <c r="B328" s="10" t="s">
        <v>314</v>
      </c>
      <c r="C328" s="10"/>
      <c r="D328" s="10"/>
      <c r="E328" s="10"/>
      <c r="F328" s="10"/>
      <c r="G328" s="69"/>
      <c r="H328" s="10"/>
      <c r="I328" s="10"/>
      <c r="J328" s="10"/>
      <c r="K328" s="10"/>
      <c r="L328" s="69"/>
      <c r="M328" s="10"/>
      <c r="N328" s="10">
        <v>55</v>
      </c>
      <c r="O328" s="10">
        <v>37</v>
      </c>
      <c r="P328" s="10"/>
      <c r="Q328" s="69">
        <f t="shared" si="185"/>
        <v>92</v>
      </c>
      <c r="R328" s="10"/>
      <c r="S328" s="10"/>
      <c r="T328" s="10"/>
      <c r="U328" s="10"/>
      <c r="V328" s="69"/>
      <c r="W328" s="10"/>
      <c r="X328" s="10"/>
      <c r="Y328" s="10"/>
      <c r="Z328" s="10"/>
      <c r="AA328" s="69"/>
      <c r="AB328" s="10"/>
      <c r="AC328" s="10"/>
      <c r="AD328" s="10"/>
      <c r="AE328" s="10"/>
      <c r="AF328" s="69"/>
      <c r="AG328" s="22">
        <f t="shared" si="186"/>
        <v>92</v>
      </c>
      <c r="AH328" s="10">
        <v>37</v>
      </c>
    </row>
    <row r="329" spans="1:35" ht="15.75" x14ac:dyDescent="0.25">
      <c r="A329" s="10" t="s">
        <v>313</v>
      </c>
      <c r="B329" s="10" t="s">
        <v>270</v>
      </c>
      <c r="C329" s="10"/>
      <c r="D329" s="10"/>
      <c r="E329" s="10"/>
      <c r="F329" s="10"/>
      <c r="G329" s="69"/>
      <c r="H329" s="10"/>
      <c r="I329" s="10"/>
      <c r="J329" s="10"/>
      <c r="K329" s="10"/>
      <c r="L329" s="69"/>
      <c r="M329" s="10"/>
      <c r="N329" s="10">
        <v>41</v>
      </c>
      <c r="O329" s="10">
        <v>57</v>
      </c>
      <c r="P329" s="10"/>
      <c r="Q329" s="69">
        <f t="shared" si="185"/>
        <v>98</v>
      </c>
      <c r="R329" s="10"/>
      <c r="S329" s="10"/>
      <c r="T329" s="10"/>
      <c r="U329" s="10"/>
      <c r="V329" s="69"/>
      <c r="W329" s="10"/>
      <c r="X329" s="10"/>
      <c r="Y329" s="10"/>
      <c r="Z329" s="10"/>
      <c r="AA329" s="69"/>
      <c r="AB329" s="10"/>
      <c r="AC329" s="10"/>
      <c r="AD329" s="10"/>
      <c r="AE329" s="10"/>
      <c r="AF329" s="69"/>
      <c r="AG329" s="22">
        <f t="shared" si="186"/>
        <v>98</v>
      </c>
      <c r="AH329" s="10">
        <v>57</v>
      </c>
    </row>
    <row r="330" spans="1:35" ht="15.75" x14ac:dyDescent="0.25">
      <c r="A330" s="10" t="s">
        <v>313</v>
      </c>
      <c r="B330" s="10" t="s">
        <v>226</v>
      </c>
      <c r="C330" s="10"/>
      <c r="D330" s="10"/>
      <c r="E330" s="10"/>
      <c r="F330" s="10"/>
      <c r="G330" s="69"/>
      <c r="H330" s="10"/>
      <c r="I330" s="10"/>
      <c r="J330" s="10"/>
      <c r="K330" s="10"/>
      <c r="L330" s="69"/>
      <c r="M330" s="10"/>
      <c r="N330" s="10">
        <v>16</v>
      </c>
      <c r="O330" s="10">
        <v>15</v>
      </c>
      <c r="P330" s="10"/>
      <c r="Q330" s="69">
        <f t="shared" si="185"/>
        <v>31</v>
      </c>
      <c r="R330" s="10"/>
      <c r="S330" s="10"/>
      <c r="T330" s="10"/>
      <c r="U330" s="10"/>
      <c r="V330" s="69"/>
      <c r="W330" s="10"/>
      <c r="X330" s="10"/>
      <c r="Y330" s="10"/>
      <c r="Z330" s="10"/>
      <c r="AA330" s="69"/>
      <c r="AB330" s="10"/>
      <c r="AC330" s="10"/>
      <c r="AD330" s="10"/>
      <c r="AE330" s="10"/>
      <c r="AF330" s="69"/>
      <c r="AG330" s="22">
        <f t="shared" si="186"/>
        <v>31</v>
      </c>
      <c r="AH330" s="10">
        <v>15</v>
      </c>
    </row>
    <row r="331" spans="1:35" ht="36" customHeight="1" x14ac:dyDescent="0.25">
      <c r="A331" s="10" t="s">
        <v>313</v>
      </c>
      <c r="B331" s="10" t="s">
        <v>315</v>
      </c>
      <c r="C331" s="10"/>
      <c r="D331" s="10"/>
      <c r="E331" s="10"/>
      <c r="F331" s="10"/>
      <c r="G331" s="69"/>
      <c r="H331" s="10"/>
      <c r="I331" s="10"/>
      <c r="J331" s="10"/>
      <c r="K331" s="10"/>
      <c r="L331" s="69"/>
      <c r="M331" s="10"/>
      <c r="N331" s="10">
        <v>79</v>
      </c>
      <c r="O331" s="10">
        <v>71</v>
      </c>
      <c r="P331" s="10">
        <v>83</v>
      </c>
      <c r="Q331" s="69">
        <f t="shared" si="185"/>
        <v>233</v>
      </c>
      <c r="R331" s="10"/>
      <c r="S331" s="10"/>
      <c r="T331" s="10"/>
      <c r="U331" s="10"/>
      <c r="V331" s="69"/>
      <c r="W331" s="10"/>
      <c r="X331" s="10"/>
      <c r="Y331" s="10"/>
      <c r="Z331" s="10"/>
      <c r="AA331" s="69"/>
      <c r="AB331" s="10"/>
      <c r="AC331" s="10"/>
      <c r="AD331" s="10"/>
      <c r="AE331" s="10"/>
      <c r="AF331" s="69"/>
      <c r="AG331" s="22">
        <f t="shared" si="186"/>
        <v>233</v>
      </c>
      <c r="AH331" s="10">
        <v>83</v>
      </c>
    </row>
    <row r="332" spans="1:35" ht="86.25" customHeight="1" x14ac:dyDescent="0.25">
      <c r="A332" s="10" t="s">
        <v>313</v>
      </c>
      <c r="B332" s="10" t="s">
        <v>316</v>
      </c>
      <c r="C332" s="10"/>
      <c r="D332" s="10"/>
      <c r="E332" s="10"/>
      <c r="F332" s="10"/>
      <c r="G332" s="69"/>
      <c r="H332" s="10"/>
      <c r="I332" s="10"/>
      <c r="J332" s="10"/>
      <c r="K332" s="10"/>
      <c r="L332" s="69"/>
      <c r="M332" s="10"/>
      <c r="N332" s="10">
        <v>19</v>
      </c>
      <c r="O332" s="10"/>
      <c r="P332" s="10"/>
      <c r="Q332" s="69">
        <f t="shared" si="185"/>
        <v>19</v>
      </c>
      <c r="R332" s="10"/>
      <c r="S332" s="10"/>
      <c r="T332" s="10"/>
      <c r="U332" s="10"/>
      <c r="V332" s="69"/>
      <c r="W332" s="10"/>
      <c r="X332" s="10"/>
      <c r="Y332" s="10"/>
      <c r="Z332" s="10"/>
      <c r="AA332" s="69"/>
      <c r="AB332" s="10"/>
      <c r="AC332" s="10"/>
      <c r="AD332" s="10"/>
      <c r="AE332" s="10"/>
      <c r="AF332" s="69"/>
      <c r="AG332" s="22">
        <f t="shared" si="186"/>
        <v>19</v>
      </c>
      <c r="AH332" s="10"/>
    </row>
    <row r="333" spans="1:35" ht="15.75" x14ac:dyDescent="0.25">
      <c r="A333" s="22" t="s">
        <v>313</v>
      </c>
      <c r="B333" s="22" t="s">
        <v>32</v>
      </c>
      <c r="C333" s="22"/>
      <c r="D333" s="22"/>
      <c r="E333" s="22"/>
      <c r="F333" s="22"/>
      <c r="G333" s="73"/>
      <c r="H333" s="22"/>
      <c r="I333" s="22"/>
      <c r="J333" s="22"/>
      <c r="K333" s="22"/>
      <c r="L333" s="73"/>
      <c r="M333" s="22"/>
      <c r="N333" s="22">
        <f t="shared" ref="N333:S333" si="187">SUM(N324:N332)</f>
        <v>414</v>
      </c>
      <c r="O333" s="22">
        <f t="shared" si="187"/>
        <v>348</v>
      </c>
      <c r="P333" s="22">
        <f t="shared" si="187"/>
        <v>83</v>
      </c>
      <c r="Q333" s="22">
        <f t="shared" si="187"/>
        <v>845</v>
      </c>
      <c r="R333" s="22">
        <f t="shared" si="187"/>
        <v>0</v>
      </c>
      <c r="S333" s="22">
        <f t="shared" si="187"/>
        <v>0</v>
      </c>
      <c r="T333" s="22"/>
      <c r="U333" s="22"/>
      <c r="V333" s="73"/>
      <c r="W333" s="22"/>
      <c r="X333" s="22"/>
      <c r="Y333" s="22"/>
      <c r="Z333" s="22"/>
      <c r="AA333" s="73"/>
      <c r="AB333" s="22"/>
      <c r="AC333" s="22"/>
      <c r="AD333" s="22"/>
      <c r="AE333" s="22"/>
      <c r="AF333" s="73"/>
      <c r="AG333" s="22">
        <f t="shared" si="186"/>
        <v>845</v>
      </c>
      <c r="AH333" s="22">
        <f t="shared" ref="AH333" si="188">SUM(AH324:AH332)</f>
        <v>360</v>
      </c>
    </row>
    <row r="334" spans="1:35" ht="18.75" x14ac:dyDescent="0.25">
      <c r="A334" s="161" t="s">
        <v>318</v>
      </c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</row>
    <row r="335" spans="1:35" ht="15.75" x14ac:dyDescent="0.25">
      <c r="A335" s="10" t="s">
        <v>319</v>
      </c>
      <c r="B335" s="10" t="s">
        <v>29</v>
      </c>
      <c r="C335" s="10"/>
      <c r="D335" s="10"/>
      <c r="E335" s="10"/>
      <c r="F335" s="10"/>
      <c r="G335" s="69"/>
      <c r="H335" s="10">
        <v>27</v>
      </c>
      <c r="I335" s="10">
        <v>22</v>
      </c>
      <c r="J335" s="10">
        <v>32</v>
      </c>
      <c r="K335" s="10">
        <v>0</v>
      </c>
      <c r="L335" s="69">
        <f>SUM(H335:K335)</f>
        <v>81</v>
      </c>
      <c r="M335" s="10"/>
      <c r="N335" s="10"/>
      <c r="O335" s="10"/>
      <c r="P335" s="10"/>
      <c r="Q335" s="69"/>
      <c r="R335" s="10"/>
      <c r="S335" s="10"/>
      <c r="T335" s="10"/>
      <c r="U335" s="10"/>
      <c r="V335" s="69"/>
      <c r="W335" s="10"/>
      <c r="X335" s="10"/>
      <c r="Y335" s="10"/>
      <c r="Z335" s="10"/>
      <c r="AA335" s="69"/>
      <c r="AB335" s="10"/>
      <c r="AC335" s="10"/>
      <c r="AD335" s="10"/>
      <c r="AE335" s="10">
        <v>0</v>
      </c>
      <c r="AF335" s="69"/>
      <c r="AG335" s="22">
        <f>L335</f>
        <v>81</v>
      </c>
      <c r="AH335" s="10">
        <v>32</v>
      </c>
    </row>
    <row r="336" spans="1:35" ht="15.75" x14ac:dyDescent="0.25">
      <c r="A336" s="10" t="s">
        <v>319</v>
      </c>
      <c r="B336" s="10" t="s">
        <v>257</v>
      </c>
      <c r="C336" s="10"/>
      <c r="D336" s="10"/>
      <c r="E336" s="10"/>
      <c r="F336" s="10"/>
      <c r="G336" s="69"/>
      <c r="H336" s="10">
        <v>29</v>
      </c>
      <c r="I336" s="10">
        <v>21</v>
      </c>
      <c r="J336" s="10">
        <v>27</v>
      </c>
      <c r="K336" s="10"/>
      <c r="L336" s="69">
        <f t="shared" ref="L336:L345" si="189">SUM(H336:K336)</f>
        <v>77</v>
      </c>
      <c r="M336" s="10"/>
      <c r="N336" s="10"/>
      <c r="O336" s="10"/>
      <c r="P336" s="10"/>
      <c r="Q336" s="69"/>
      <c r="R336" s="10"/>
      <c r="S336" s="10"/>
      <c r="T336" s="10"/>
      <c r="U336" s="10"/>
      <c r="V336" s="69"/>
      <c r="W336" s="10"/>
      <c r="X336" s="10"/>
      <c r="Y336" s="10"/>
      <c r="Z336" s="10"/>
      <c r="AA336" s="69"/>
      <c r="AB336" s="10"/>
      <c r="AC336" s="10"/>
      <c r="AD336" s="10"/>
      <c r="AE336" s="10"/>
      <c r="AF336" s="69"/>
      <c r="AG336" s="22">
        <f t="shared" ref="AG336:AG345" si="190">L336</f>
        <v>77</v>
      </c>
      <c r="AH336" s="10">
        <v>27</v>
      </c>
    </row>
    <row r="337" spans="1:34" ht="47.25" x14ac:dyDescent="0.25">
      <c r="A337" s="10" t="s">
        <v>319</v>
      </c>
      <c r="B337" s="10" t="s">
        <v>42</v>
      </c>
      <c r="C337" s="10"/>
      <c r="D337" s="10"/>
      <c r="E337" s="10"/>
      <c r="F337" s="10"/>
      <c r="G337" s="69"/>
      <c r="H337" s="10">
        <v>27</v>
      </c>
      <c r="I337" s="10">
        <v>27</v>
      </c>
      <c r="J337" s="10">
        <v>26</v>
      </c>
      <c r="K337" s="10"/>
      <c r="L337" s="69">
        <f t="shared" si="189"/>
        <v>80</v>
      </c>
      <c r="M337" s="10"/>
      <c r="N337" s="10"/>
      <c r="O337" s="10"/>
      <c r="P337" s="10"/>
      <c r="Q337" s="69"/>
      <c r="R337" s="10"/>
      <c r="S337" s="10"/>
      <c r="T337" s="10"/>
      <c r="U337" s="10"/>
      <c r="V337" s="69"/>
      <c r="W337" s="10"/>
      <c r="X337" s="10"/>
      <c r="Y337" s="10"/>
      <c r="Z337" s="10"/>
      <c r="AA337" s="69"/>
      <c r="AB337" s="10"/>
      <c r="AC337" s="10"/>
      <c r="AD337" s="10"/>
      <c r="AE337" s="10"/>
      <c r="AF337" s="69"/>
      <c r="AG337" s="22">
        <f t="shared" si="190"/>
        <v>80</v>
      </c>
      <c r="AH337" s="10">
        <v>26</v>
      </c>
    </row>
    <row r="338" spans="1:34" ht="15.75" x14ac:dyDescent="0.25">
      <c r="A338" s="10" t="s">
        <v>319</v>
      </c>
      <c r="B338" s="10" t="s">
        <v>270</v>
      </c>
      <c r="C338" s="10"/>
      <c r="D338" s="10"/>
      <c r="E338" s="10"/>
      <c r="F338" s="10"/>
      <c r="G338" s="69"/>
      <c r="H338" s="10">
        <v>28</v>
      </c>
      <c r="I338" s="10">
        <v>26</v>
      </c>
      <c r="J338" s="10">
        <v>31</v>
      </c>
      <c r="K338" s="10"/>
      <c r="L338" s="69">
        <f t="shared" si="189"/>
        <v>85</v>
      </c>
      <c r="M338" s="10"/>
      <c r="N338" s="10"/>
      <c r="O338" s="10"/>
      <c r="P338" s="10"/>
      <c r="Q338" s="69"/>
      <c r="R338" s="10"/>
      <c r="S338" s="10"/>
      <c r="T338" s="10"/>
      <c r="U338" s="10"/>
      <c r="V338" s="69"/>
      <c r="W338" s="10"/>
      <c r="X338" s="10"/>
      <c r="Y338" s="10"/>
      <c r="Z338" s="10"/>
      <c r="AA338" s="69"/>
      <c r="AB338" s="10"/>
      <c r="AC338" s="10"/>
      <c r="AD338" s="10"/>
      <c r="AE338" s="10"/>
      <c r="AF338" s="69"/>
      <c r="AG338" s="22">
        <f t="shared" si="190"/>
        <v>85</v>
      </c>
      <c r="AH338" s="10">
        <v>31</v>
      </c>
    </row>
    <row r="339" spans="1:34" ht="47.25" x14ac:dyDescent="0.25">
      <c r="A339" s="10" t="s">
        <v>319</v>
      </c>
      <c r="B339" s="10" t="s">
        <v>49</v>
      </c>
      <c r="C339" s="10"/>
      <c r="D339" s="10"/>
      <c r="E339" s="10"/>
      <c r="F339" s="10"/>
      <c r="G339" s="69"/>
      <c r="H339" s="10">
        <v>24</v>
      </c>
      <c r="I339" s="10">
        <v>33</v>
      </c>
      <c r="J339" s="10">
        <v>25</v>
      </c>
      <c r="K339" s="10"/>
      <c r="L339" s="69">
        <f t="shared" si="189"/>
        <v>82</v>
      </c>
      <c r="M339" s="10"/>
      <c r="N339" s="10"/>
      <c r="O339" s="10"/>
      <c r="P339" s="10"/>
      <c r="Q339" s="69"/>
      <c r="R339" s="10"/>
      <c r="S339" s="10"/>
      <c r="T339" s="10"/>
      <c r="U339" s="10"/>
      <c r="V339" s="69"/>
      <c r="W339" s="10"/>
      <c r="X339" s="10"/>
      <c r="Y339" s="10"/>
      <c r="Z339" s="10"/>
      <c r="AA339" s="69"/>
      <c r="AB339" s="10"/>
      <c r="AC339" s="10"/>
      <c r="AD339" s="10"/>
      <c r="AE339" s="10"/>
      <c r="AF339" s="69"/>
      <c r="AG339" s="22">
        <f t="shared" si="190"/>
        <v>82</v>
      </c>
      <c r="AH339" s="10">
        <v>25</v>
      </c>
    </row>
    <row r="340" spans="1:34" ht="31.5" x14ac:dyDescent="0.25">
      <c r="A340" s="10" t="s">
        <v>319</v>
      </c>
      <c r="B340" s="10" t="s">
        <v>320</v>
      </c>
      <c r="C340" s="10"/>
      <c r="D340" s="10"/>
      <c r="E340" s="10"/>
      <c r="F340" s="10"/>
      <c r="G340" s="69"/>
      <c r="H340" s="10">
        <v>28</v>
      </c>
      <c r="I340" s="10">
        <v>25</v>
      </c>
      <c r="J340" s="10">
        <v>26</v>
      </c>
      <c r="K340" s="10"/>
      <c r="L340" s="69">
        <f t="shared" si="189"/>
        <v>79</v>
      </c>
      <c r="M340" s="10"/>
      <c r="N340" s="10"/>
      <c r="O340" s="10"/>
      <c r="P340" s="10"/>
      <c r="Q340" s="69"/>
      <c r="R340" s="10"/>
      <c r="S340" s="10"/>
      <c r="T340" s="10"/>
      <c r="U340" s="10"/>
      <c r="V340" s="69"/>
      <c r="W340" s="10"/>
      <c r="X340" s="10"/>
      <c r="Y340" s="10"/>
      <c r="Z340" s="10"/>
      <c r="AA340" s="69"/>
      <c r="AB340" s="10"/>
      <c r="AC340" s="10"/>
      <c r="AD340" s="10"/>
      <c r="AE340" s="10"/>
      <c r="AF340" s="69"/>
      <c r="AG340" s="22">
        <f t="shared" si="190"/>
        <v>79</v>
      </c>
      <c r="AH340" s="10">
        <v>26</v>
      </c>
    </row>
    <row r="341" spans="1:34" ht="63" x14ac:dyDescent="0.25">
      <c r="A341" s="10" t="s">
        <v>319</v>
      </c>
      <c r="B341" s="10" t="s">
        <v>10</v>
      </c>
      <c r="C341" s="10"/>
      <c r="D341" s="10"/>
      <c r="E341" s="10"/>
      <c r="F341" s="10"/>
      <c r="G341" s="69"/>
      <c r="H341" s="10">
        <v>27</v>
      </c>
      <c r="I341" s="10">
        <v>15</v>
      </c>
      <c r="J341" s="10">
        <v>20</v>
      </c>
      <c r="K341" s="10"/>
      <c r="L341" s="69">
        <f t="shared" si="189"/>
        <v>62</v>
      </c>
      <c r="M341" s="10"/>
      <c r="N341" s="10"/>
      <c r="O341" s="10"/>
      <c r="P341" s="10"/>
      <c r="Q341" s="69"/>
      <c r="R341" s="10"/>
      <c r="S341" s="10"/>
      <c r="T341" s="10"/>
      <c r="U341" s="10"/>
      <c r="V341" s="69"/>
      <c r="W341" s="10"/>
      <c r="X341" s="10"/>
      <c r="Y341" s="10"/>
      <c r="Z341" s="10"/>
      <c r="AA341" s="69"/>
      <c r="AB341" s="10"/>
      <c r="AC341" s="10"/>
      <c r="AD341" s="10"/>
      <c r="AE341" s="10"/>
      <c r="AF341" s="69"/>
      <c r="AG341" s="22">
        <f t="shared" si="190"/>
        <v>62</v>
      </c>
      <c r="AH341" s="10">
        <v>20</v>
      </c>
    </row>
    <row r="342" spans="1:34" ht="62.25" customHeight="1" x14ac:dyDescent="0.25">
      <c r="A342" s="10" t="s">
        <v>319</v>
      </c>
      <c r="B342" s="10" t="s">
        <v>69</v>
      </c>
      <c r="C342" s="10"/>
      <c r="D342" s="10"/>
      <c r="E342" s="10"/>
      <c r="F342" s="10"/>
      <c r="G342" s="69"/>
      <c r="H342" s="10">
        <v>27</v>
      </c>
      <c r="I342" s="10">
        <v>21</v>
      </c>
      <c r="J342" s="10">
        <v>29</v>
      </c>
      <c r="K342" s="10"/>
      <c r="L342" s="69">
        <f t="shared" si="189"/>
        <v>77</v>
      </c>
      <c r="M342" s="10"/>
      <c r="N342" s="10"/>
      <c r="O342" s="10"/>
      <c r="P342" s="10"/>
      <c r="Q342" s="69"/>
      <c r="R342" s="10"/>
      <c r="S342" s="10"/>
      <c r="T342" s="10"/>
      <c r="U342" s="10"/>
      <c r="V342" s="69"/>
      <c r="W342" s="10"/>
      <c r="X342" s="10"/>
      <c r="Y342" s="10"/>
      <c r="Z342" s="10"/>
      <c r="AA342" s="69"/>
      <c r="AB342" s="10"/>
      <c r="AC342" s="10"/>
      <c r="AD342" s="10"/>
      <c r="AE342" s="10"/>
      <c r="AF342" s="69"/>
      <c r="AG342" s="22">
        <f t="shared" si="190"/>
        <v>77</v>
      </c>
      <c r="AH342" s="10">
        <v>29</v>
      </c>
    </row>
    <row r="343" spans="1:34" ht="15.75" x14ac:dyDescent="0.25">
      <c r="A343" s="10" t="s">
        <v>319</v>
      </c>
      <c r="B343" s="10" t="s">
        <v>68</v>
      </c>
      <c r="C343" s="10"/>
      <c r="D343" s="10"/>
      <c r="E343" s="10"/>
      <c r="F343" s="10"/>
      <c r="G343" s="69"/>
      <c r="H343" s="10">
        <v>19</v>
      </c>
      <c r="I343" s="10">
        <v>3</v>
      </c>
      <c r="J343" s="10">
        <v>5</v>
      </c>
      <c r="K343" s="10"/>
      <c r="L343" s="69">
        <f t="shared" si="189"/>
        <v>27</v>
      </c>
      <c r="M343" s="10"/>
      <c r="N343" s="10"/>
      <c r="O343" s="10"/>
      <c r="P343" s="10"/>
      <c r="Q343" s="69"/>
      <c r="R343" s="10"/>
      <c r="S343" s="10"/>
      <c r="T343" s="10"/>
      <c r="U343" s="10"/>
      <c r="V343" s="69"/>
      <c r="W343" s="10"/>
      <c r="X343" s="10"/>
      <c r="Y343" s="10"/>
      <c r="Z343" s="10"/>
      <c r="AA343" s="69"/>
      <c r="AB343" s="10"/>
      <c r="AC343" s="10"/>
      <c r="AD343" s="10"/>
      <c r="AE343" s="10"/>
      <c r="AF343" s="69"/>
      <c r="AG343" s="22">
        <f t="shared" si="190"/>
        <v>27</v>
      </c>
      <c r="AH343" s="10">
        <v>5</v>
      </c>
    </row>
    <row r="344" spans="1:34" ht="31.5" x14ac:dyDescent="0.25">
      <c r="A344" s="10" t="s">
        <v>319</v>
      </c>
      <c r="B344" s="10" t="s">
        <v>321</v>
      </c>
      <c r="C344" s="10"/>
      <c r="D344" s="10"/>
      <c r="E344" s="10"/>
      <c r="F344" s="10"/>
      <c r="G344" s="69"/>
      <c r="H344" s="10">
        <v>21</v>
      </c>
      <c r="I344" s="10">
        <v>10</v>
      </c>
      <c r="J344" s="10">
        <v>9</v>
      </c>
      <c r="K344" s="10"/>
      <c r="L344" s="69">
        <f t="shared" si="189"/>
        <v>40</v>
      </c>
      <c r="M344" s="10"/>
      <c r="N344" s="10"/>
      <c r="O344" s="10"/>
      <c r="P344" s="10"/>
      <c r="Q344" s="69"/>
      <c r="R344" s="10"/>
      <c r="S344" s="10"/>
      <c r="T344" s="10"/>
      <c r="U344" s="10"/>
      <c r="V344" s="69"/>
      <c r="W344" s="10"/>
      <c r="X344" s="10"/>
      <c r="Y344" s="10"/>
      <c r="Z344" s="10"/>
      <c r="AA344" s="69"/>
      <c r="AB344" s="10"/>
      <c r="AC344" s="10"/>
      <c r="AD344" s="10"/>
      <c r="AE344" s="10"/>
      <c r="AF344" s="69"/>
      <c r="AG344" s="22">
        <f t="shared" si="190"/>
        <v>40</v>
      </c>
      <c r="AH344" s="10">
        <v>9</v>
      </c>
    </row>
    <row r="345" spans="1:34" ht="15.75" x14ac:dyDescent="0.25">
      <c r="A345" s="22" t="s">
        <v>319</v>
      </c>
      <c r="B345" s="22" t="s">
        <v>32</v>
      </c>
      <c r="C345" s="22"/>
      <c r="D345" s="22"/>
      <c r="E345" s="22"/>
      <c r="F345" s="22"/>
      <c r="G345" s="73"/>
      <c r="H345" s="22">
        <f>SUM(H335:H344)</f>
        <v>257</v>
      </c>
      <c r="I345" s="22">
        <f>SUM(I335:I344)</f>
        <v>203</v>
      </c>
      <c r="J345" s="22">
        <f>SUM(J335:J344)</f>
        <v>230</v>
      </c>
      <c r="K345" s="22"/>
      <c r="L345" s="69">
        <f t="shared" si="189"/>
        <v>690</v>
      </c>
      <c r="M345" s="22"/>
      <c r="N345" s="22"/>
      <c r="O345" s="22"/>
      <c r="P345" s="22"/>
      <c r="Q345" s="73"/>
      <c r="R345" s="22"/>
      <c r="S345" s="22"/>
      <c r="T345" s="22"/>
      <c r="U345" s="22"/>
      <c r="V345" s="73"/>
      <c r="W345" s="22"/>
      <c r="X345" s="22"/>
      <c r="Y345" s="22"/>
      <c r="Z345" s="22"/>
      <c r="AA345" s="73"/>
      <c r="AB345" s="22"/>
      <c r="AC345" s="22"/>
      <c r="AD345" s="22"/>
      <c r="AE345" s="22"/>
      <c r="AF345" s="73"/>
      <c r="AG345" s="22">
        <f t="shared" si="190"/>
        <v>690</v>
      </c>
      <c r="AH345" s="22">
        <f>SUM(AH335:AH344)</f>
        <v>230</v>
      </c>
    </row>
    <row r="346" spans="1:34" ht="18.75" x14ac:dyDescent="0.25">
      <c r="A346" s="161" t="s">
        <v>323</v>
      </c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</row>
    <row r="347" spans="1:34" ht="37.5" customHeight="1" x14ac:dyDescent="0.25">
      <c r="A347" s="10" t="s">
        <v>324</v>
      </c>
      <c r="B347" s="10" t="s">
        <v>325</v>
      </c>
      <c r="C347" s="10"/>
      <c r="D347" s="10"/>
      <c r="E347" s="10"/>
      <c r="F347" s="10"/>
      <c r="G347" s="69"/>
      <c r="H347" s="10"/>
      <c r="I347" s="10"/>
      <c r="J347" s="10"/>
      <c r="K347" s="10"/>
      <c r="L347" s="69"/>
      <c r="M347" s="10">
        <v>4</v>
      </c>
      <c r="N347" s="10">
        <v>3</v>
      </c>
      <c r="O347" s="10"/>
      <c r="P347" s="10">
        <v>0</v>
      </c>
      <c r="Q347" s="69">
        <f>SUM(M347:P347)</f>
        <v>7</v>
      </c>
      <c r="R347" s="10">
        <v>5</v>
      </c>
      <c r="S347" s="10">
        <v>5</v>
      </c>
      <c r="T347" s="10"/>
      <c r="U347" s="10">
        <v>0</v>
      </c>
      <c r="V347" s="69">
        <f>SUM(R347:U347)</f>
        <v>10</v>
      </c>
      <c r="W347" s="10"/>
      <c r="X347" s="10"/>
      <c r="Y347" s="10"/>
      <c r="Z347" s="10"/>
      <c r="AA347" s="69"/>
      <c r="AB347" s="10"/>
      <c r="AC347" s="10"/>
      <c r="AD347" s="10"/>
      <c r="AE347" s="10">
        <v>0</v>
      </c>
      <c r="AF347" s="69"/>
      <c r="AG347" s="22">
        <f>V347+Q347</f>
        <v>17</v>
      </c>
      <c r="AH347" s="10">
        <v>5</v>
      </c>
    </row>
    <row r="348" spans="1:34" ht="15.75" x14ac:dyDescent="0.25">
      <c r="A348" s="10" t="s">
        <v>324</v>
      </c>
      <c r="B348" s="10" t="s">
        <v>326</v>
      </c>
      <c r="C348" s="10"/>
      <c r="D348" s="10"/>
      <c r="E348" s="10"/>
      <c r="F348" s="10"/>
      <c r="G348" s="69"/>
      <c r="H348" s="10"/>
      <c r="I348" s="10"/>
      <c r="J348" s="10"/>
      <c r="K348" s="10"/>
      <c r="L348" s="69"/>
      <c r="M348" s="10">
        <v>13</v>
      </c>
      <c r="N348" s="10"/>
      <c r="O348" s="10">
        <v>9</v>
      </c>
      <c r="P348" s="10"/>
      <c r="Q348" s="69">
        <f t="shared" ref="Q348:Q352" si="191">SUM(M348:P348)</f>
        <v>22</v>
      </c>
      <c r="R348" s="10">
        <v>13</v>
      </c>
      <c r="S348" s="10"/>
      <c r="T348" s="10"/>
      <c r="U348" s="10"/>
      <c r="V348" s="69">
        <f t="shared" ref="V348:V352" si="192">SUM(R348:U348)</f>
        <v>13</v>
      </c>
      <c r="W348" s="10"/>
      <c r="X348" s="10"/>
      <c r="Y348" s="10"/>
      <c r="Z348" s="10"/>
      <c r="AA348" s="69"/>
      <c r="AB348" s="10"/>
      <c r="AC348" s="10"/>
      <c r="AD348" s="10"/>
      <c r="AE348" s="10"/>
      <c r="AF348" s="69"/>
      <c r="AG348" s="22">
        <f t="shared" ref="AG348:AG353" si="193">V348+Q348</f>
        <v>35</v>
      </c>
      <c r="AH348" s="10">
        <v>9</v>
      </c>
    </row>
    <row r="349" spans="1:34" ht="31.5" x14ac:dyDescent="0.25">
      <c r="A349" s="10" t="s">
        <v>324</v>
      </c>
      <c r="B349" s="10" t="s">
        <v>327</v>
      </c>
      <c r="C349" s="10"/>
      <c r="D349" s="10"/>
      <c r="E349" s="10"/>
      <c r="F349" s="10"/>
      <c r="G349" s="69"/>
      <c r="H349" s="10"/>
      <c r="I349" s="10"/>
      <c r="J349" s="10"/>
      <c r="K349" s="10"/>
      <c r="L349" s="69"/>
      <c r="M349" s="10"/>
      <c r="N349" s="10">
        <v>3</v>
      </c>
      <c r="O349" s="10"/>
      <c r="P349" s="10"/>
      <c r="Q349" s="69">
        <f t="shared" si="191"/>
        <v>3</v>
      </c>
      <c r="R349" s="10">
        <v>16</v>
      </c>
      <c r="S349" s="10">
        <v>15</v>
      </c>
      <c r="T349" s="10"/>
      <c r="U349" s="10"/>
      <c r="V349" s="69">
        <f t="shared" si="192"/>
        <v>31</v>
      </c>
      <c r="W349" s="10"/>
      <c r="X349" s="10"/>
      <c r="Y349" s="10"/>
      <c r="Z349" s="10"/>
      <c r="AA349" s="69"/>
      <c r="AB349" s="10"/>
      <c r="AC349" s="10"/>
      <c r="AD349" s="10"/>
      <c r="AE349" s="10"/>
      <c r="AF349" s="69"/>
      <c r="AG349" s="22">
        <f t="shared" si="193"/>
        <v>34</v>
      </c>
      <c r="AH349" s="10">
        <v>15</v>
      </c>
    </row>
    <row r="350" spans="1:34" ht="63" x14ac:dyDescent="0.25">
      <c r="A350" s="10" t="s">
        <v>324</v>
      </c>
      <c r="B350" s="10" t="s">
        <v>328</v>
      </c>
      <c r="C350" s="10"/>
      <c r="D350" s="10"/>
      <c r="E350" s="10"/>
      <c r="F350" s="10"/>
      <c r="G350" s="69"/>
      <c r="H350" s="10"/>
      <c r="I350" s="10"/>
      <c r="J350" s="10"/>
      <c r="K350" s="10"/>
      <c r="L350" s="69"/>
      <c r="M350" s="10">
        <v>9</v>
      </c>
      <c r="N350" s="10">
        <v>4</v>
      </c>
      <c r="O350" s="10">
        <v>12</v>
      </c>
      <c r="P350" s="10"/>
      <c r="Q350" s="69">
        <f t="shared" si="191"/>
        <v>25</v>
      </c>
      <c r="R350" s="10">
        <v>5</v>
      </c>
      <c r="S350" s="10">
        <v>5</v>
      </c>
      <c r="T350" s="10"/>
      <c r="U350" s="10"/>
      <c r="V350" s="69">
        <f t="shared" si="192"/>
        <v>10</v>
      </c>
      <c r="W350" s="10"/>
      <c r="X350" s="10"/>
      <c r="Y350" s="10"/>
      <c r="Z350" s="10"/>
      <c r="AA350" s="69"/>
      <c r="AB350" s="10"/>
      <c r="AC350" s="10"/>
      <c r="AD350" s="10"/>
      <c r="AE350" s="10"/>
      <c r="AF350" s="69"/>
      <c r="AG350" s="22">
        <f t="shared" si="193"/>
        <v>35</v>
      </c>
      <c r="AH350" s="10">
        <v>17</v>
      </c>
    </row>
    <row r="351" spans="1:34" ht="15.75" x14ac:dyDescent="0.25">
      <c r="A351" s="10" t="s">
        <v>324</v>
      </c>
      <c r="B351" s="10" t="s">
        <v>329</v>
      </c>
      <c r="C351" s="10"/>
      <c r="D351" s="10"/>
      <c r="E351" s="10"/>
      <c r="F351" s="10"/>
      <c r="G351" s="69"/>
      <c r="H351" s="10"/>
      <c r="I351" s="10"/>
      <c r="J351" s="10"/>
      <c r="K351" s="10"/>
      <c r="L351" s="69"/>
      <c r="M351" s="10">
        <v>8</v>
      </c>
      <c r="N351" s="10"/>
      <c r="O351" s="10">
        <v>6</v>
      </c>
      <c r="P351" s="10"/>
      <c r="Q351" s="69">
        <f t="shared" si="191"/>
        <v>14</v>
      </c>
      <c r="R351" s="10">
        <v>10</v>
      </c>
      <c r="S351" s="10">
        <v>1</v>
      </c>
      <c r="T351" s="10"/>
      <c r="U351" s="10"/>
      <c r="V351" s="69">
        <f t="shared" si="192"/>
        <v>11</v>
      </c>
      <c r="W351" s="10"/>
      <c r="X351" s="10"/>
      <c r="Y351" s="10"/>
      <c r="Z351" s="10"/>
      <c r="AA351" s="69"/>
      <c r="AB351" s="10"/>
      <c r="AC351" s="10"/>
      <c r="AD351" s="10"/>
      <c r="AE351" s="10"/>
      <c r="AF351" s="69"/>
      <c r="AG351" s="22">
        <f t="shared" si="193"/>
        <v>25</v>
      </c>
      <c r="AH351" s="10">
        <v>7</v>
      </c>
    </row>
    <row r="352" spans="1:34" ht="47.25" x14ac:dyDescent="0.25">
      <c r="A352" s="10" t="s">
        <v>324</v>
      </c>
      <c r="B352" s="10" t="s">
        <v>330</v>
      </c>
      <c r="C352" s="10"/>
      <c r="D352" s="10"/>
      <c r="E352" s="10"/>
      <c r="F352" s="10"/>
      <c r="G352" s="69"/>
      <c r="H352" s="10"/>
      <c r="I352" s="10"/>
      <c r="J352" s="10"/>
      <c r="K352" s="10"/>
      <c r="L352" s="69"/>
      <c r="M352" s="10">
        <v>2</v>
      </c>
      <c r="N352" s="10">
        <v>2</v>
      </c>
      <c r="O352" s="10"/>
      <c r="P352" s="10"/>
      <c r="Q352" s="69">
        <f t="shared" si="191"/>
        <v>4</v>
      </c>
      <c r="R352" s="10">
        <v>3</v>
      </c>
      <c r="S352" s="10"/>
      <c r="T352" s="10"/>
      <c r="U352" s="10"/>
      <c r="V352" s="69">
        <f t="shared" si="192"/>
        <v>3</v>
      </c>
      <c r="W352" s="10"/>
      <c r="X352" s="10"/>
      <c r="Y352" s="10"/>
      <c r="Z352" s="10"/>
      <c r="AA352" s="69"/>
      <c r="AB352" s="10"/>
      <c r="AC352" s="10"/>
      <c r="AD352" s="10"/>
      <c r="AE352" s="10"/>
      <c r="AF352" s="69"/>
      <c r="AG352" s="22">
        <f t="shared" si="193"/>
        <v>7</v>
      </c>
      <c r="AH352" s="10"/>
    </row>
    <row r="353" spans="1:35" ht="15.75" x14ac:dyDescent="0.25">
      <c r="A353" s="22" t="s">
        <v>324</v>
      </c>
      <c r="B353" s="22" t="s">
        <v>142</v>
      </c>
      <c r="C353" s="22"/>
      <c r="D353" s="22"/>
      <c r="E353" s="22"/>
      <c r="F353" s="22"/>
      <c r="G353" s="73"/>
      <c r="H353" s="22"/>
      <c r="I353" s="22"/>
      <c r="J353" s="22"/>
      <c r="K353" s="22"/>
      <c r="L353" s="73"/>
      <c r="M353" s="22">
        <f>SUM(M347:M352)</f>
        <v>36</v>
      </c>
      <c r="N353" s="22">
        <f>SUM(N347:N352)</f>
        <v>12</v>
      </c>
      <c r="O353" s="22">
        <f>SUM(O347:O352)</f>
        <v>27</v>
      </c>
      <c r="P353" s="22">
        <f t="shared" ref="P353:Q353" si="194">SUM(P347:P352)</f>
        <v>0</v>
      </c>
      <c r="Q353" s="22">
        <f t="shared" si="194"/>
        <v>75</v>
      </c>
      <c r="R353" s="22">
        <f>SUM(R347:R352)</f>
        <v>52</v>
      </c>
      <c r="S353" s="22">
        <f>SUM(S347:S352)</f>
        <v>26</v>
      </c>
      <c r="T353" s="22">
        <f t="shared" ref="T353:V353" si="195">SUM(T347:T352)</f>
        <v>0</v>
      </c>
      <c r="U353" s="22">
        <f t="shared" si="195"/>
        <v>0</v>
      </c>
      <c r="V353" s="22">
        <f t="shared" si="195"/>
        <v>78</v>
      </c>
      <c r="W353" s="22"/>
      <c r="X353" s="22"/>
      <c r="Y353" s="22"/>
      <c r="Z353" s="22"/>
      <c r="AA353" s="73"/>
      <c r="AB353" s="22"/>
      <c r="AC353" s="22"/>
      <c r="AD353" s="22"/>
      <c r="AE353" s="22"/>
      <c r="AF353" s="73"/>
      <c r="AG353" s="22">
        <f t="shared" si="193"/>
        <v>153</v>
      </c>
      <c r="AH353" s="22">
        <f>SUM(AH347:AH352)</f>
        <v>53</v>
      </c>
    </row>
    <row r="354" spans="1:35" ht="18.75" x14ac:dyDescent="0.25">
      <c r="A354" s="161" t="s">
        <v>332</v>
      </c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</row>
    <row r="355" spans="1:35" ht="31.5" x14ac:dyDescent="0.25">
      <c r="A355" s="10" t="s">
        <v>333</v>
      </c>
      <c r="B355" s="10" t="s">
        <v>73</v>
      </c>
      <c r="C355" s="10"/>
      <c r="D355" s="10"/>
      <c r="E355" s="10"/>
      <c r="F355" s="10"/>
      <c r="G355" s="69"/>
      <c r="H355" s="10"/>
      <c r="I355" s="10"/>
      <c r="J355" s="10"/>
      <c r="K355" s="10"/>
      <c r="L355" s="69"/>
      <c r="M355" s="10">
        <v>9</v>
      </c>
      <c r="N355" s="10">
        <v>3</v>
      </c>
      <c r="O355" s="10">
        <v>8</v>
      </c>
      <c r="P355" s="10">
        <v>0</v>
      </c>
      <c r="Q355" s="69">
        <f>SUM(M355:P355)</f>
        <v>20</v>
      </c>
      <c r="R355" s="10">
        <v>0</v>
      </c>
      <c r="S355" s="10">
        <v>4</v>
      </c>
      <c r="T355" s="10">
        <v>6</v>
      </c>
      <c r="U355" s="10">
        <v>0</v>
      </c>
      <c r="V355" s="69">
        <f>SUM(R355:U355)</f>
        <v>10</v>
      </c>
      <c r="W355" s="10"/>
      <c r="X355" s="10">
        <v>1</v>
      </c>
      <c r="Y355" s="10"/>
      <c r="Z355" s="10">
        <v>0</v>
      </c>
      <c r="AA355" s="69">
        <f>SUM(W355:Z355)</f>
        <v>1</v>
      </c>
      <c r="AB355" s="10">
        <v>6</v>
      </c>
      <c r="AC355" s="10">
        <v>7</v>
      </c>
      <c r="AD355" s="10">
        <v>9</v>
      </c>
      <c r="AE355" s="10">
        <v>0</v>
      </c>
      <c r="AF355" s="69">
        <f>SUM(AB355:AE355)</f>
        <v>22</v>
      </c>
      <c r="AG355" s="22">
        <f>AF355+AA355+V355+Q355</f>
        <v>53</v>
      </c>
      <c r="AH355" s="10">
        <v>23</v>
      </c>
    </row>
    <row r="356" spans="1:35" ht="63" x14ac:dyDescent="0.25">
      <c r="A356" s="10" t="s">
        <v>333</v>
      </c>
      <c r="B356" s="10" t="s">
        <v>70</v>
      </c>
      <c r="C356" s="10"/>
      <c r="D356" s="10"/>
      <c r="E356" s="10"/>
      <c r="F356" s="10"/>
      <c r="G356" s="69"/>
      <c r="H356" s="10"/>
      <c r="I356" s="10"/>
      <c r="J356" s="10"/>
      <c r="K356" s="10"/>
      <c r="L356" s="69"/>
      <c r="M356" s="10">
        <v>2</v>
      </c>
      <c r="N356" s="10">
        <v>0</v>
      </c>
      <c r="O356" s="10">
        <v>5</v>
      </c>
      <c r="P356" s="10"/>
      <c r="Q356" s="69">
        <f t="shared" ref="Q356:Q360" si="196">SUM(M356:P356)</f>
        <v>7</v>
      </c>
      <c r="R356" s="10"/>
      <c r="S356" s="10"/>
      <c r="T356" s="10"/>
      <c r="U356" s="10"/>
      <c r="V356" s="69">
        <f t="shared" ref="V356:V360" si="197">SUM(R356:U356)</f>
        <v>0</v>
      </c>
      <c r="W356" s="10"/>
      <c r="X356" s="10">
        <v>0</v>
      </c>
      <c r="Y356" s="10"/>
      <c r="Z356" s="10"/>
      <c r="AA356" s="69">
        <f t="shared" ref="AA356:AA361" si="198">SUM(W356:Z356)</f>
        <v>0</v>
      </c>
      <c r="AB356" s="10"/>
      <c r="AC356" s="10"/>
      <c r="AD356" s="10"/>
      <c r="AE356" s="10"/>
      <c r="AF356" s="69">
        <f t="shared" ref="AF356:AF360" si="199">SUM(AB356:AE356)</f>
        <v>0</v>
      </c>
      <c r="AG356" s="22">
        <f t="shared" ref="AG356:AG361" si="200">AF356+AA356+V356+Q356</f>
        <v>7</v>
      </c>
      <c r="AH356" s="10">
        <v>5</v>
      </c>
    </row>
    <row r="357" spans="1:35" ht="31.5" x14ac:dyDescent="0.25">
      <c r="A357" s="10" t="s">
        <v>333</v>
      </c>
      <c r="B357" s="10" t="s">
        <v>72</v>
      </c>
      <c r="C357" s="10"/>
      <c r="D357" s="10"/>
      <c r="E357" s="10"/>
      <c r="F357" s="10"/>
      <c r="G357" s="69"/>
      <c r="H357" s="10"/>
      <c r="I357" s="10"/>
      <c r="J357" s="10"/>
      <c r="K357" s="10"/>
      <c r="L357" s="69"/>
      <c r="M357" s="10">
        <v>5</v>
      </c>
      <c r="N357" s="10">
        <v>12</v>
      </c>
      <c r="O357" s="10">
        <v>8</v>
      </c>
      <c r="P357" s="10"/>
      <c r="Q357" s="69">
        <f t="shared" si="196"/>
        <v>25</v>
      </c>
      <c r="R357" s="10"/>
      <c r="S357" s="10">
        <v>5</v>
      </c>
      <c r="T357" s="10">
        <v>2</v>
      </c>
      <c r="U357" s="10"/>
      <c r="V357" s="69">
        <f t="shared" si="197"/>
        <v>7</v>
      </c>
      <c r="W357" s="10"/>
      <c r="X357" s="10">
        <v>0</v>
      </c>
      <c r="Y357" s="10"/>
      <c r="Z357" s="10"/>
      <c r="AA357" s="69">
        <f t="shared" si="198"/>
        <v>0</v>
      </c>
      <c r="AB357" s="10"/>
      <c r="AC357" s="10">
        <v>0</v>
      </c>
      <c r="AD357" s="10">
        <v>0</v>
      </c>
      <c r="AE357" s="10"/>
      <c r="AF357" s="69">
        <f t="shared" si="199"/>
        <v>0</v>
      </c>
      <c r="AG357" s="22">
        <f t="shared" si="200"/>
        <v>32</v>
      </c>
      <c r="AH357" s="10">
        <v>10</v>
      </c>
    </row>
    <row r="358" spans="1:35" ht="31.5" x14ac:dyDescent="0.25">
      <c r="A358" s="10" t="s">
        <v>333</v>
      </c>
      <c r="B358" s="10" t="s">
        <v>334</v>
      </c>
      <c r="C358" s="10"/>
      <c r="D358" s="10"/>
      <c r="E358" s="10"/>
      <c r="F358" s="10"/>
      <c r="G358" s="69"/>
      <c r="H358" s="10"/>
      <c r="I358" s="10"/>
      <c r="J358" s="10"/>
      <c r="K358" s="10"/>
      <c r="L358" s="69"/>
      <c r="M358" s="10">
        <v>4</v>
      </c>
      <c r="N358" s="10">
        <v>0</v>
      </c>
      <c r="O358" s="10">
        <v>0</v>
      </c>
      <c r="P358" s="10"/>
      <c r="Q358" s="69">
        <f t="shared" si="196"/>
        <v>4</v>
      </c>
      <c r="R358" s="10">
        <v>0</v>
      </c>
      <c r="S358" s="10">
        <v>0</v>
      </c>
      <c r="T358" s="10">
        <v>0</v>
      </c>
      <c r="U358" s="10"/>
      <c r="V358" s="69">
        <f t="shared" si="197"/>
        <v>0</v>
      </c>
      <c r="W358" s="10"/>
      <c r="X358" s="10">
        <v>0</v>
      </c>
      <c r="Y358" s="10"/>
      <c r="Z358" s="10"/>
      <c r="AA358" s="69">
        <f t="shared" si="198"/>
        <v>0</v>
      </c>
      <c r="AB358" s="10">
        <v>0</v>
      </c>
      <c r="AC358" s="10">
        <v>0</v>
      </c>
      <c r="AD358" s="10">
        <v>0</v>
      </c>
      <c r="AE358" s="10"/>
      <c r="AF358" s="69">
        <f t="shared" si="199"/>
        <v>0</v>
      </c>
      <c r="AG358" s="22">
        <f t="shared" si="200"/>
        <v>4</v>
      </c>
      <c r="AH358" s="10">
        <v>0</v>
      </c>
    </row>
    <row r="359" spans="1:35" ht="47.25" x14ac:dyDescent="0.25">
      <c r="A359" s="10" t="s">
        <v>333</v>
      </c>
      <c r="B359" s="10" t="s">
        <v>335</v>
      </c>
      <c r="C359" s="10"/>
      <c r="D359" s="10"/>
      <c r="E359" s="10"/>
      <c r="F359" s="10"/>
      <c r="G359" s="69"/>
      <c r="H359" s="10"/>
      <c r="I359" s="10"/>
      <c r="J359" s="10"/>
      <c r="K359" s="10"/>
      <c r="L359" s="69"/>
      <c r="M359" s="10">
        <v>1</v>
      </c>
      <c r="N359" s="10"/>
      <c r="O359" s="10"/>
      <c r="P359" s="10"/>
      <c r="Q359" s="69">
        <f t="shared" si="196"/>
        <v>1</v>
      </c>
      <c r="R359" s="10"/>
      <c r="S359" s="10"/>
      <c r="T359" s="10"/>
      <c r="U359" s="10"/>
      <c r="V359" s="69">
        <f t="shared" si="197"/>
        <v>0</v>
      </c>
      <c r="W359" s="10"/>
      <c r="X359" s="10"/>
      <c r="Y359" s="10"/>
      <c r="Z359" s="10"/>
      <c r="AA359" s="69">
        <f t="shared" si="198"/>
        <v>0</v>
      </c>
      <c r="AB359" s="10"/>
      <c r="AC359" s="10"/>
      <c r="AD359" s="10"/>
      <c r="AE359" s="10"/>
      <c r="AF359" s="69">
        <f t="shared" si="199"/>
        <v>0</v>
      </c>
      <c r="AG359" s="22">
        <f t="shared" si="200"/>
        <v>1</v>
      </c>
      <c r="AH359" s="10">
        <v>0</v>
      </c>
    </row>
    <row r="360" spans="1:35" ht="31.5" x14ac:dyDescent="0.25">
      <c r="A360" s="10" t="s">
        <v>333</v>
      </c>
      <c r="B360" s="10" t="s">
        <v>9</v>
      </c>
      <c r="C360" s="10"/>
      <c r="D360" s="10"/>
      <c r="E360" s="10"/>
      <c r="F360" s="10"/>
      <c r="G360" s="69"/>
      <c r="H360" s="10"/>
      <c r="I360" s="10"/>
      <c r="J360" s="10"/>
      <c r="K360" s="10"/>
      <c r="L360" s="69"/>
      <c r="M360" s="10">
        <v>4</v>
      </c>
      <c r="N360" s="10"/>
      <c r="O360" s="10">
        <v>0</v>
      </c>
      <c r="P360" s="10"/>
      <c r="Q360" s="69">
        <f t="shared" si="196"/>
        <v>4</v>
      </c>
      <c r="R360" s="10">
        <v>0</v>
      </c>
      <c r="S360" s="10">
        <v>0</v>
      </c>
      <c r="T360" s="10">
        <v>0</v>
      </c>
      <c r="U360" s="10"/>
      <c r="V360" s="69">
        <f t="shared" si="197"/>
        <v>0</v>
      </c>
      <c r="W360" s="10"/>
      <c r="X360" s="10"/>
      <c r="Y360" s="10"/>
      <c r="Z360" s="10"/>
      <c r="AA360" s="69">
        <f t="shared" si="198"/>
        <v>0</v>
      </c>
      <c r="AB360" s="10">
        <v>0</v>
      </c>
      <c r="AC360" s="10">
        <v>0</v>
      </c>
      <c r="AD360" s="10">
        <v>0</v>
      </c>
      <c r="AE360" s="10"/>
      <c r="AF360" s="69">
        <f t="shared" si="199"/>
        <v>0</v>
      </c>
      <c r="AG360" s="22">
        <f t="shared" si="200"/>
        <v>4</v>
      </c>
      <c r="AH360" s="10">
        <v>0</v>
      </c>
    </row>
    <row r="361" spans="1:35" ht="15.75" x14ac:dyDescent="0.25">
      <c r="A361" s="22" t="s">
        <v>333</v>
      </c>
      <c r="B361" s="22" t="s">
        <v>142</v>
      </c>
      <c r="C361" s="22"/>
      <c r="D361" s="22"/>
      <c r="E361" s="22"/>
      <c r="F361" s="22"/>
      <c r="G361" s="73"/>
      <c r="H361" s="22"/>
      <c r="I361" s="22"/>
      <c r="J361" s="22"/>
      <c r="K361" s="22"/>
      <c r="L361" s="73"/>
      <c r="M361" s="22">
        <f>M360+M359+M358+M357+M356+M355</f>
        <v>25</v>
      </c>
      <c r="N361" s="22">
        <f t="shared" ref="N361:AF361" si="201">N360+N359+N358+N357+N356+N355</f>
        <v>15</v>
      </c>
      <c r="O361" s="22">
        <f t="shared" si="201"/>
        <v>21</v>
      </c>
      <c r="P361" s="22">
        <f t="shared" si="201"/>
        <v>0</v>
      </c>
      <c r="Q361" s="22">
        <f t="shared" si="201"/>
        <v>61</v>
      </c>
      <c r="R361" s="22">
        <f t="shared" si="201"/>
        <v>0</v>
      </c>
      <c r="S361" s="22">
        <f t="shared" si="201"/>
        <v>9</v>
      </c>
      <c r="T361" s="22">
        <f t="shared" si="201"/>
        <v>8</v>
      </c>
      <c r="U361" s="22">
        <f t="shared" si="201"/>
        <v>0</v>
      </c>
      <c r="V361" s="22">
        <f t="shared" si="201"/>
        <v>17</v>
      </c>
      <c r="W361" s="22">
        <f t="shared" si="201"/>
        <v>0</v>
      </c>
      <c r="X361" s="22">
        <f t="shared" si="201"/>
        <v>1</v>
      </c>
      <c r="Y361" s="22">
        <f t="shared" si="201"/>
        <v>0</v>
      </c>
      <c r="Z361" s="22">
        <f t="shared" si="201"/>
        <v>0</v>
      </c>
      <c r="AA361" s="69">
        <f t="shared" si="198"/>
        <v>1</v>
      </c>
      <c r="AB361" s="22">
        <f t="shared" si="201"/>
        <v>6</v>
      </c>
      <c r="AC361" s="22">
        <f t="shared" si="201"/>
        <v>7</v>
      </c>
      <c r="AD361" s="22">
        <f t="shared" si="201"/>
        <v>9</v>
      </c>
      <c r="AE361" s="22">
        <f t="shared" si="201"/>
        <v>0</v>
      </c>
      <c r="AF361" s="22">
        <f t="shared" si="201"/>
        <v>22</v>
      </c>
      <c r="AG361" s="22">
        <f t="shared" si="200"/>
        <v>101</v>
      </c>
      <c r="AH361" s="22">
        <f>SUM(AH355:AH360)</f>
        <v>38</v>
      </c>
      <c r="AI361">
        <v>101</v>
      </c>
    </row>
    <row r="362" spans="1:35" ht="18.75" x14ac:dyDescent="0.25">
      <c r="A362" s="161" t="s">
        <v>337</v>
      </c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</row>
    <row r="363" spans="1:35" ht="15.75" x14ac:dyDescent="0.25">
      <c r="A363" s="10" t="s">
        <v>338</v>
      </c>
      <c r="B363" s="10" t="s">
        <v>231</v>
      </c>
      <c r="C363" s="10"/>
      <c r="D363" s="10"/>
      <c r="E363" s="10"/>
      <c r="F363" s="10"/>
      <c r="G363" s="69"/>
      <c r="H363" s="10"/>
      <c r="I363" s="10"/>
      <c r="J363" s="10"/>
      <c r="K363" s="10"/>
      <c r="L363" s="69"/>
      <c r="M363" s="10">
        <v>9</v>
      </c>
      <c r="N363" s="10">
        <v>5</v>
      </c>
      <c r="O363" s="10">
        <v>8</v>
      </c>
      <c r="P363" s="10">
        <v>0</v>
      </c>
      <c r="Q363" s="69">
        <f>SUM(M363:P363)</f>
        <v>22</v>
      </c>
      <c r="R363" s="10"/>
      <c r="S363" s="10"/>
      <c r="T363" s="10"/>
      <c r="U363" s="10">
        <v>0</v>
      </c>
      <c r="V363" s="69"/>
      <c r="W363" s="10"/>
      <c r="X363" s="10"/>
      <c r="Y363" s="10"/>
      <c r="Z363" s="10"/>
      <c r="AA363" s="69"/>
      <c r="AB363" s="10"/>
      <c r="AC363" s="10"/>
      <c r="AD363" s="10"/>
      <c r="AE363" s="10">
        <v>0</v>
      </c>
      <c r="AF363" s="69"/>
      <c r="AG363" s="22">
        <f>V363+Q363</f>
        <v>22</v>
      </c>
      <c r="AH363" s="10">
        <v>8</v>
      </c>
    </row>
    <row r="364" spans="1:35" ht="63" x14ac:dyDescent="0.25">
      <c r="A364" s="10" t="s">
        <v>338</v>
      </c>
      <c r="B364" s="10" t="s">
        <v>339</v>
      </c>
      <c r="C364" s="10"/>
      <c r="D364" s="10"/>
      <c r="E364" s="10"/>
      <c r="F364" s="10"/>
      <c r="G364" s="69"/>
      <c r="H364" s="10"/>
      <c r="I364" s="10"/>
      <c r="J364" s="10"/>
      <c r="K364" s="10"/>
      <c r="L364" s="69"/>
      <c r="M364" s="10">
        <v>15</v>
      </c>
      <c r="N364" s="10">
        <v>8</v>
      </c>
      <c r="O364" s="10">
        <v>12</v>
      </c>
      <c r="P364" s="10"/>
      <c r="Q364" s="69">
        <f t="shared" ref="Q364:Q367" si="202">SUM(M364:P364)</f>
        <v>35</v>
      </c>
      <c r="R364" s="10">
        <v>4</v>
      </c>
      <c r="S364" s="10">
        <v>3</v>
      </c>
      <c r="T364" s="10"/>
      <c r="U364" s="10"/>
      <c r="V364" s="69">
        <f t="shared" ref="V364:V367" si="203">SUM(R364:U364)</f>
        <v>7</v>
      </c>
      <c r="W364" s="10"/>
      <c r="X364" s="10"/>
      <c r="Y364" s="10"/>
      <c r="Z364" s="10"/>
      <c r="AA364" s="69"/>
      <c r="AB364" s="10"/>
      <c r="AC364" s="10"/>
      <c r="AD364" s="10"/>
      <c r="AE364" s="10"/>
      <c r="AF364" s="69"/>
      <c r="AG364" s="22">
        <f t="shared" ref="AG364:AG368" si="204">V364+Q364</f>
        <v>42</v>
      </c>
      <c r="AH364" s="10">
        <v>15</v>
      </c>
    </row>
    <row r="365" spans="1:35" ht="63" x14ac:dyDescent="0.25">
      <c r="A365" s="10" t="s">
        <v>338</v>
      </c>
      <c r="B365" s="10" t="s">
        <v>8</v>
      </c>
      <c r="C365" s="10"/>
      <c r="D365" s="10"/>
      <c r="E365" s="10"/>
      <c r="F365" s="10"/>
      <c r="G365" s="69"/>
      <c r="H365" s="10"/>
      <c r="I365" s="10"/>
      <c r="J365" s="10"/>
      <c r="K365" s="10"/>
      <c r="L365" s="69"/>
      <c r="M365" s="10">
        <v>25</v>
      </c>
      <c r="N365" s="10">
        <v>28</v>
      </c>
      <c r="O365" s="10">
        <v>18</v>
      </c>
      <c r="P365" s="10"/>
      <c r="Q365" s="69">
        <f t="shared" si="202"/>
        <v>71</v>
      </c>
      <c r="R365" s="10"/>
      <c r="S365" s="10"/>
      <c r="T365" s="10"/>
      <c r="U365" s="10"/>
      <c r="V365" s="69">
        <f t="shared" si="203"/>
        <v>0</v>
      </c>
      <c r="W365" s="10"/>
      <c r="X365" s="10"/>
      <c r="Y365" s="10"/>
      <c r="Z365" s="10"/>
      <c r="AA365" s="69"/>
      <c r="AB365" s="10"/>
      <c r="AC365" s="10"/>
      <c r="AD365" s="10"/>
      <c r="AE365" s="10"/>
      <c r="AF365" s="69"/>
      <c r="AG365" s="22">
        <f t="shared" si="204"/>
        <v>71</v>
      </c>
      <c r="AH365" s="10">
        <v>18</v>
      </c>
    </row>
    <row r="366" spans="1:35" ht="47.25" x14ac:dyDescent="0.25">
      <c r="A366" s="10" t="s">
        <v>338</v>
      </c>
      <c r="B366" s="10" t="s">
        <v>49</v>
      </c>
      <c r="C366" s="10"/>
      <c r="D366" s="10"/>
      <c r="E366" s="10"/>
      <c r="F366" s="10"/>
      <c r="G366" s="69"/>
      <c r="H366" s="10"/>
      <c r="I366" s="10"/>
      <c r="J366" s="10"/>
      <c r="K366" s="10"/>
      <c r="L366" s="69"/>
      <c r="M366" s="10">
        <v>20</v>
      </c>
      <c r="N366" s="10">
        <v>16</v>
      </c>
      <c r="O366" s="10">
        <v>17</v>
      </c>
      <c r="P366" s="10"/>
      <c r="Q366" s="69">
        <f t="shared" si="202"/>
        <v>53</v>
      </c>
      <c r="R366" s="10">
        <v>14</v>
      </c>
      <c r="S366" s="10">
        <v>17</v>
      </c>
      <c r="T366" s="10"/>
      <c r="U366" s="10"/>
      <c r="V366" s="69">
        <f t="shared" si="203"/>
        <v>31</v>
      </c>
      <c r="W366" s="10"/>
      <c r="X366" s="10"/>
      <c r="Y366" s="10"/>
      <c r="Z366" s="10"/>
      <c r="AA366" s="69"/>
      <c r="AB366" s="10"/>
      <c r="AC366" s="10"/>
      <c r="AD366" s="10"/>
      <c r="AE366" s="10"/>
      <c r="AF366" s="69"/>
      <c r="AG366" s="22">
        <f t="shared" si="204"/>
        <v>84</v>
      </c>
      <c r="AH366" s="10">
        <v>34</v>
      </c>
    </row>
    <row r="367" spans="1:35" ht="31.5" x14ac:dyDescent="0.25">
      <c r="A367" s="10" t="s">
        <v>338</v>
      </c>
      <c r="B367" s="10" t="s">
        <v>73</v>
      </c>
      <c r="C367" s="10"/>
      <c r="D367" s="10"/>
      <c r="E367" s="10"/>
      <c r="F367" s="10"/>
      <c r="G367" s="69"/>
      <c r="H367" s="10"/>
      <c r="I367" s="10"/>
      <c r="J367" s="10"/>
      <c r="K367" s="10"/>
      <c r="L367" s="69"/>
      <c r="M367" s="10">
        <v>18</v>
      </c>
      <c r="N367" s="10">
        <v>19</v>
      </c>
      <c r="O367" s="10">
        <v>17</v>
      </c>
      <c r="P367" s="10"/>
      <c r="Q367" s="69">
        <f t="shared" si="202"/>
        <v>54</v>
      </c>
      <c r="R367" s="10">
        <v>17</v>
      </c>
      <c r="S367" s="10">
        <v>21</v>
      </c>
      <c r="T367" s="10"/>
      <c r="U367" s="10"/>
      <c r="V367" s="69">
        <f t="shared" si="203"/>
        <v>38</v>
      </c>
      <c r="W367" s="10"/>
      <c r="X367" s="10"/>
      <c r="Y367" s="10"/>
      <c r="Z367" s="10"/>
      <c r="AA367" s="69"/>
      <c r="AB367" s="10"/>
      <c r="AC367" s="10"/>
      <c r="AD367" s="10"/>
      <c r="AE367" s="10"/>
      <c r="AF367" s="69"/>
      <c r="AG367" s="22">
        <f t="shared" si="204"/>
        <v>92</v>
      </c>
      <c r="AH367" s="10">
        <v>38</v>
      </c>
    </row>
    <row r="368" spans="1:35" ht="15.75" x14ac:dyDescent="0.25">
      <c r="A368" s="22" t="s">
        <v>338</v>
      </c>
      <c r="B368" s="22" t="s">
        <v>142</v>
      </c>
      <c r="C368" s="22"/>
      <c r="D368" s="22"/>
      <c r="E368" s="22"/>
      <c r="F368" s="22"/>
      <c r="G368" s="73"/>
      <c r="H368" s="22"/>
      <c r="I368" s="22"/>
      <c r="J368" s="22"/>
      <c r="K368" s="22"/>
      <c r="L368" s="73"/>
      <c r="M368" s="22">
        <f>SUM(M363:M367)</f>
        <v>87</v>
      </c>
      <c r="N368" s="22">
        <f>SUM(N363:N367)</f>
        <v>76</v>
      </c>
      <c r="O368" s="22">
        <f>SUM(O363:O367)</f>
        <v>72</v>
      </c>
      <c r="P368" s="22">
        <f t="shared" ref="P368:Q368" si="205">SUM(P363:P367)</f>
        <v>0</v>
      </c>
      <c r="Q368" s="22">
        <f t="shared" si="205"/>
        <v>235</v>
      </c>
      <c r="R368" s="22">
        <f>SUM(R363:R367)</f>
        <v>35</v>
      </c>
      <c r="S368" s="22">
        <f>SUM(S363:S367)</f>
        <v>41</v>
      </c>
      <c r="T368" s="22">
        <f t="shared" ref="T368:V368" si="206">SUM(T363:T367)</f>
        <v>0</v>
      </c>
      <c r="U368" s="22">
        <f t="shared" si="206"/>
        <v>0</v>
      </c>
      <c r="V368" s="22">
        <f t="shared" si="206"/>
        <v>76</v>
      </c>
      <c r="W368" s="22"/>
      <c r="X368" s="22"/>
      <c r="Y368" s="22"/>
      <c r="Z368" s="22"/>
      <c r="AA368" s="73"/>
      <c r="AB368" s="22"/>
      <c r="AC368" s="22"/>
      <c r="AD368" s="22"/>
      <c r="AE368" s="22"/>
      <c r="AF368" s="73"/>
      <c r="AG368" s="22">
        <f t="shared" si="204"/>
        <v>311</v>
      </c>
      <c r="AH368" s="22">
        <f>SUM(AH363:AH367)</f>
        <v>113</v>
      </c>
    </row>
    <row r="369" spans="1:35" ht="18.75" x14ac:dyDescent="0.25">
      <c r="A369" s="161" t="s">
        <v>342</v>
      </c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</row>
    <row r="370" spans="1:35" ht="47.25" x14ac:dyDescent="0.25">
      <c r="A370" s="10" t="s">
        <v>343</v>
      </c>
      <c r="B370" s="10" t="s">
        <v>344</v>
      </c>
      <c r="C370" s="10"/>
      <c r="D370" s="10"/>
      <c r="E370" s="10"/>
      <c r="F370" s="10">
        <v>0</v>
      </c>
      <c r="G370" s="69">
        <f>SUM(C370:F370)</f>
        <v>0</v>
      </c>
      <c r="H370" s="10"/>
      <c r="I370" s="10"/>
      <c r="J370" s="10"/>
      <c r="K370" s="10">
        <v>0</v>
      </c>
      <c r="L370" s="69">
        <f>SUM(H370:K370)</f>
        <v>0</v>
      </c>
      <c r="M370" s="10">
        <v>10</v>
      </c>
      <c r="N370" s="10" t="s">
        <v>187</v>
      </c>
      <c r="O370" s="10">
        <v>12</v>
      </c>
      <c r="P370" s="10">
        <v>0</v>
      </c>
      <c r="Q370" s="69">
        <f>SUM(M370:P370)</f>
        <v>22</v>
      </c>
      <c r="R370" s="10" t="s">
        <v>187</v>
      </c>
      <c r="S370" s="10" t="s">
        <v>187</v>
      </c>
      <c r="T370" s="10">
        <v>2</v>
      </c>
      <c r="U370" s="10">
        <v>0</v>
      </c>
      <c r="V370" s="69">
        <f>SUM(T370:U370)</f>
        <v>2</v>
      </c>
      <c r="W370" s="10"/>
      <c r="X370" s="10"/>
      <c r="Y370" s="10"/>
      <c r="Z370" s="10"/>
      <c r="AA370" s="69"/>
      <c r="AB370" s="10">
        <v>10</v>
      </c>
      <c r="AC370" s="10"/>
      <c r="AD370" s="10">
        <v>10</v>
      </c>
      <c r="AE370" s="10">
        <v>0</v>
      </c>
      <c r="AF370" s="69">
        <f>SUM(AB370:AE370)</f>
        <v>20</v>
      </c>
      <c r="AG370" s="22">
        <f>AF370+AA370+V370+Q370+L370+G370</f>
        <v>44</v>
      </c>
      <c r="AH370" s="10">
        <v>27</v>
      </c>
    </row>
    <row r="371" spans="1:35" ht="31.5" x14ac:dyDescent="0.25">
      <c r="A371" s="10" t="s">
        <v>343</v>
      </c>
      <c r="B371" s="10" t="s">
        <v>347</v>
      </c>
      <c r="C371" s="10"/>
      <c r="D371" s="10"/>
      <c r="E371" s="10"/>
      <c r="F371" s="10"/>
      <c r="G371" s="69">
        <f t="shared" ref="G371:G379" si="207">SUM(C371:F371)</f>
        <v>0</v>
      </c>
      <c r="H371" s="10"/>
      <c r="I371" s="10"/>
      <c r="J371" s="10"/>
      <c r="K371" s="10"/>
      <c r="L371" s="69">
        <f t="shared" ref="L371:L379" si="208">SUM(H371:K371)</f>
        <v>0</v>
      </c>
      <c r="M371" s="10">
        <v>10</v>
      </c>
      <c r="N371" s="10">
        <v>11</v>
      </c>
      <c r="O371" s="10">
        <v>11</v>
      </c>
      <c r="P371" s="10"/>
      <c r="Q371" s="69">
        <f t="shared" ref="Q371:Q378" si="209">SUM(M371:P371)</f>
        <v>32</v>
      </c>
      <c r="R371" s="10"/>
      <c r="S371" s="10">
        <v>3</v>
      </c>
      <c r="T371" s="10">
        <v>2</v>
      </c>
      <c r="U371" s="10"/>
      <c r="V371" s="69">
        <f>U371+T371+S371</f>
        <v>5</v>
      </c>
      <c r="W371" s="10"/>
      <c r="X371" s="10"/>
      <c r="Y371" s="10"/>
      <c r="Z371" s="10"/>
      <c r="AA371" s="69"/>
      <c r="AB371" s="10">
        <v>10</v>
      </c>
      <c r="AC371" s="10">
        <v>10</v>
      </c>
      <c r="AD371" s="10">
        <v>10</v>
      </c>
      <c r="AE371" s="10"/>
      <c r="AF371" s="69">
        <f t="shared" ref="AF371:AF378" si="210">SUM(AB371:AE371)</f>
        <v>30</v>
      </c>
      <c r="AG371" s="22">
        <f t="shared" ref="AG371:AG379" si="211">AF371+AA371+V371+Q371+L371+G371</f>
        <v>67</v>
      </c>
      <c r="AH371" s="10">
        <v>23</v>
      </c>
    </row>
    <row r="372" spans="1:35" ht="31.5" x14ac:dyDescent="0.25">
      <c r="A372" s="10" t="s">
        <v>343</v>
      </c>
      <c r="B372" s="10" t="s">
        <v>27</v>
      </c>
      <c r="C372" s="10">
        <v>20</v>
      </c>
      <c r="D372" s="10">
        <v>11</v>
      </c>
      <c r="E372" s="10">
        <v>19</v>
      </c>
      <c r="F372" s="10"/>
      <c r="G372" s="69">
        <f t="shared" si="207"/>
        <v>50</v>
      </c>
      <c r="H372" s="10" t="s">
        <v>187</v>
      </c>
      <c r="I372" s="10">
        <v>23</v>
      </c>
      <c r="J372" s="10">
        <v>26</v>
      </c>
      <c r="K372" s="10"/>
      <c r="L372" s="69">
        <f t="shared" si="208"/>
        <v>49</v>
      </c>
      <c r="M372" s="10"/>
      <c r="N372" s="10"/>
      <c r="O372" s="10"/>
      <c r="P372" s="10"/>
      <c r="Q372" s="69">
        <f t="shared" si="209"/>
        <v>0</v>
      </c>
      <c r="R372" s="10"/>
      <c r="S372" s="10"/>
      <c r="T372" s="10"/>
      <c r="U372" s="10"/>
      <c r="V372" s="69">
        <f t="shared" ref="V372:V378" si="212">SUM(T372:U372)</f>
        <v>0</v>
      </c>
      <c r="W372" s="10"/>
      <c r="X372" s="10"/>
      <c r="Y372" s="10"/>
      <c r="Z372" s="10"/>
      <c r="AA372" s="69"/>
      <c r="AB372" s="10">
        <v>10</v>
      </c>
      <c r="AC372" s="10">
        <v>11</v>
      </c>
      <c r="AD372" s="10">
        <v>14</v>
      </c>
      <c r="AE372" s="10"/>
      <c r="AF372" s="69">
        <f t="shared" si="210"/>
        <v>35</v>
      </c>
      <c r="AG372" s="22">
        <f t="shared" si="211"/>
        <v>134</v>
      </c>
      <c r="AH372" s="10">
        <v>59</v>
      </c>
    </row>
    <row r="373" spans="1:35" ht="15.75" x14ac:dyDescent="0.25">
      <c r="A373" s="10" t="s">
        <v>343</v>
      </c>
      <c r="B373" s="10" t="s">
        <v>29</v>
      </c>
      <c r="C373" s="10"/>
      <c r="D373" s="10"/>
      <c r="E373" s="10"/>
      <c r="F373" s="10"/>
      <c r="G373" s="69">
        <f t="shared" si="207"/>
        <v>0</v>
      </c>
      <c r="H373" s="10"/>
      <c r="I373" s="10"/>
      <c r="J373" s="10"/>
      <c r="K373" s="10"/>
      <c r="L373" s="69">
        <f t="shared" si="208"/>
        <v>0</v>
      </c>
      <c r="M373" s="10">
        <v>6</v>
      </c>
      <c r="N373" s="10">
        <v>3</v>
      </c>
      <c r="O373" s="10">
        <v>5</v>
      </c>
      <c r="P373" s="10"/>
      <c r="Q373" s="69">
        <f t="shared" si="209"/>
        <v>14</v>
      </c>
      <c r="R373" s="10"/>
      <c r="S373" s="10">
        <v>15</v>
      </c>
      <c r="T373" s="10">
        <v>6</v>
      </c>
      <c r="U373" s="10"/>
      <c r="V373" s="69">
        <f>T373+S373</f>
        <v>21</v>
      </c>
      <c r="W373" s="10"/>
      <c r="X373" s="10"/>
      <c r="Y373" s="10"/>
      <c r="Z373" s="10"/>
      <c r="AA373" s="69"/>
      <c r="AB373" s="10">
        <v>10</v>
      </c>
      <c r="AC373" s="10">
        <v>10</v>
      </c>
      <c r="AD373" s="10">
        <v>12</v>
      </c>
      <c r="AE373" s="10"/>
      <c r="AF373" s="69">
        <f t="shared" si="210"/>
        <v>32</v>
      </c>
      <c r="AG373" s="22">
        <f t="shared" si="211"/>
        <v>67</v>
      </c>
      <c r="AH373" s="10">
        <v>23</v>
      </c>
    </row>
    <row r="374" spans="1:35" ht="15.75" x14ac:dyDescent="0.25">
      <c r="A374" s="10" t="s">
        <v>343</v>
      </c>
      <c r="B374" s="10" t="s">
        <v>306</v>
      </c>
      <c r="C374" s="10"/>
      <c r="D374" s="10"/>
      <c r="E374" s="10"/>
      <c r="F374" s="10"/>
      <c r="G374" s="69">
        <f t="shared" si="207"/>
        <v>0</v>
      </c>
      <c r="H374" s="10"/>
      <c r="I374" s="10"/>
      <c r="J374" s="10"/>
      <c r="K374" s="10"/>
      <c r="L374" s="69">
        <f t="shared" si="208"/>
        <v>0</v>
      </c>
      <c r="M374" s="10">
        <v>5</v>
      </c>
      <c r="N374" s="10">
        <v>3</v>
      </c>
      <c r="O374" s="10" t="s">
        <v>187</v>
      </c>
      <c r="P374" s="10"/>
      <c r="Q374" s="69">
        <f t="shared" si="209"/>
        <v>8</v>
      </c>
      <c r="R374" s="10" t="s">
        <v>187</v>
      </c>
      <c r="S374" s="10">
        <v>14</v>
      </c>
      <c r="T374" s="10" t="s">
        <v>187</v>
      </c>
      <c r="U374" s="10"/>
      <c r="V374" s="69">
        <f>S374</f>
        <v>14</v>
      </c>
      <c r="W374" s="10"/>
      <c r="X374" s="10"/>
      <c r="Y374" s="10"/>
      <c r="Z374" s="10"/>
      <c r="AA374" s="69"/>
      <c r="AB374" s="10"/>
      <c r="AC374" s="10">
        <v>10</v>
      </c>
      <c r="AD374" s="10">
        <v>6</v>
      </c>
      <c r="AE374" s="10"/>
      <c r="AF374" s="69">
        <f t="shared" si="210"/>
        <v>16</v>
      </c>
      <c r="AG374" s="22">
        <f t="shared" si="211"/>
        <v>38</v>
      </c>
      <c r="AH374" s="10">
        <v>6</v>
      </c>
    </row>
    <row r="375" spans="1:35" ht="63" x14ac:dyDescent="0.25">
      <c r="A375" s="10" t="s">
        <v>343</v>
      </c>
      <c r="B375" s="10" t="s">
        <v>348</v>
      </c>
      <c r="C375" s="10"/>
      <c r="D375" s="10"/>
      <c r="E375" s="10"/>
      <c r="F375" s="10"/>
      <c r="G375" s="69">
        <f t="shared" si="207"/>
        <v>0</v>
      </c>
      <c r="H375" s="10"/>
      <c r="I375" s="10"/>
      <c r="J375" s="10"/>
      <c r="K375" s="10"/>
      <c r="L375" s="69">
        <f t="shared" si="208"/>
        <v>0</v>
      </c>
      <c r="M375" s="10">
        <v>5</v>
      </c>
      <c r="N375" s="10">
        <v>4</v>
      </c>
      <c r="O375" s="10">
        <v>6</v>
      </c>
      <c r="P375" s="10"/>
      <c r="Q375" s="69">
        <f t="shared" si="209"/>
        <v>15</v>
      </c>
      <c r="R375" s="10" t="s">
        <v>187</v>
      </c>
      <c r="S375" s="10">
        <v>1</v>
      </c>
      <c r="T375" s="10">
        <v>1</v>
      </c>
      <c r="U375" s="10"/>
      <c r="V375" s="69">
        <f>T375+S375</f>
        <v>2</v>
      </c>
      <c r="W375" s="10"/>
      <c r="X375" s="10"/>
      <c r="Y375" s="10"/>
      <c r="Z375" s="10"/>
      <c r="AA375" s="69"/>
      <c r="AB375" s="10"/>
      <c r="AC375" s="10"/>
      <c r="AD375" s="10"/>
      <c r="AE375" s="10"/>
      <c r="AF375" s="69">
        <f t="shared" si="210"/>
        <v>0</v>
      </c>
      <c r="AG375" s="22">
        <f t="shared" si="211"/>
        <v>17</v>
      </c>
      <c r="AH375" s="10">
        <v>7</v>
      </c>
    </row>
    <row r="376" spans="1:35" ht="78.75" x14ac:dyDescent="0.25">
      <c r="A376" s="10" t="s">
        <v>343</v>
      </c>
      <c r="B376" s="10" t="s">
        <v>316</v>
      </c>
      <c r="C376" s="10">
        <v>10</v>
      </c>
      <c r="D376" s="10"/>
      <c r="E376" s="10"/>
      <c r="F376" s="10"/>
      <c r="G376" s="69">
        <f t="shared" si="207"/>
        <v>10</v>
      </c>
      <c r="H376" s="10"/>
      <c r="I376" s="10"/>
      <c r="J376" s="10">
        <v>12</v>
      </c>
      <c r="K376" s="10"/>
      <c r="L376" s="69">
        <f t="shared" si="208"/>
        <v>12</v>
      </c>
      <c r="M376" s="10"/>
      <c r="N376" s="10">
        <v>11</v>
      </c>
      <c r="O376" s="10"/>
      <c r="P376" s="10"/>
      <c r="Q376" s="69">
        <f t="shared" si="209"/>
        <v>11</v>
      </c>
      <c r="R376" s="10"/>
      <c r="S376" s="10">
        <v>1</v>
      </c>
      <c r="T376" s="10">
        <v>2</v>
      </c>
      <c r="U376" s="10"/>
      <c r="V376" s="69">
        <f>T376+S376</f>
        <v>3</v>
      </c>
      <c r="W376" s="10"/>
      <c r="X376" s="10"/>
      <c r="Y376" s="10"/>
      <c r="Z376" s="10"/>
      <c r="AA376" s="69"/>
      <c r="AB376" s="10"/>
      <c r="AC376" s="10"/>
      <c r="AD376" s="10"/>
      <c r="AE376" s="10"/>
      <c r="AF376" s="69">
        <f t="shared" si="210"/>
        <v>0</v>
      </c>
      <c r="AG376" s="22">
        <f t="shared" si="211"/>
        <v>36</v>
      </c>
      <c r="AH376" s="10">
        <v>14</v>
      </c>
    </row>
    <row r="377" spans="1:35" ht="60" x14ac:dyDescent="0.25">
      <c r="A377" s="10" t="s">
        <v>343</v>
      </c>
      <c r="B377" s="26" t="s">
        <v>69</v>
      </c>
      <c r="C377" s="10"/>
      <c r="D377" s="10"/>
      <c r="E377" s="10"/>
      <c r="F377" s="10"/>
      <c r="G377" s="69">
        <f t="shared" si="207"/>
        <v>0</v>
      </c>
      <c r="H377" s="10"/>
      <c r="I377" s="10"/>
      <c r="J377" s="10"/>
      <c r="K377" s="10"/>
      <c r="L377" s="69">
        <f t="shared" si="208"/>
        <v>0</v>
      </c>
      <c r="M377" s="10">
        <v>10</v>
      </c>
      <c r="N377" s="10">
        <v>9</v>
      </c>
      <c r="O377" s="10" t="s">
        <v>187</v>
      </c>
      <c r="P377" s="10"/>
      <c r="Q377" s="69">
        <f t="shared" si="209"/>
        <v>19</v>
      </c>
      <c r="R377" s="10" t="s">
        <v>187</v>
      </c>
      <c r="S377" s="10">
        <v>6</v>
      </c>
      <c r="T377" s="10" t="s">
        <v>187</v>
      </c>
      <c r="U377" s="10"/>
      <c r="V377" s="69">
        <f>S377</f>
        <v>6</v>
      </c>
      <c r="W377" s="10"/>
      <c r="X377" s="10"/>
      <c r="Y377" s="10"/>
      <c r="Z377" s="10"/>
      <c r="AA377" s="69"/>
      <c r="AB377" s="10"/>
      <c r="AC377" s="10"/>
      <c r="AD377" s="10"/>
      <c r="AE377" s="10"/>
      <c r="AF377" s="69">
        <f t="shared" si="210"/>
        <v>0</v>
      </c>
      <c r="AG377" s="22">
        <f t="shared" si="211"/>
        <v>25</v>
      </c>
      <c r="AH377" s="10" t="s">
        <v>187</v>
      </c>
    </row>
    <row r="378" spans="1:35" ht="63" x14ac:dyDescent="0.25">
      <c r="A378" s="10" t="s">
        <v>343</v>
      </c>
      <c r="B378" s="10" t="s">
        <v>8</v>
      </c>
      <c r="C378" s="10"/>
      <c r="D378" s="10"/>
      <c r="E378" s="10"/>
      <c r="F378" s="10"/>
      <c r="G378" s="69">
        <f t="shared" si="207"/>
        <v>0</v>
      </c>
      <c r="H378" s="10"/>
      <c r="I378" s="10"/>
      <c r="J378" s="10"/>
      <c r="K378" s="10"/>
      <c r="L378" s="69">
        <f t="shared" si="208"/>
        <v>0</v>
      </c>
      <c r="M378" s="10">
        <v>8</v>
      </c>
      <c r="N378" s="10" t="s">
        <v>187</v>
      </c>
      <c r="O378" s="10" t="s">
        <v>187</v>
      </c>
      <c r="P378" s="10"/>
      <c r="Q378" s="69">
        <f t="shared" si="209"/>
        <v>8</v>
      </c>
      <c r="R378" s="10" t="s">
        <v>187</v>
      </c>
      <c r="S378" s="10" t="s">
        <v>187</v>
      </c>
      <c r="T378" s="10" t="s">
        <v>187</v>
      </c>
      <c r="U378" s="10"/>
      <c r="V378" s="69">
        <f t="shared" si="212"/>
        <v>0</v>
      </c>
      <c r="W378" s="10"/>
      <c r="X378" s="10"/>
      <c r="Y378" s="10"/>
      <c r="Z378" s="10"/>
      <c r="AA378" s="69"/>
      <c r="AB378" s="10"/>
      <c r="AC378" s="10"/>
      <c r="AD378" s="10"/>
      <c r="AE378" s="10"/>
      <c r="AF378" s="69">
        <f t="shared" si="210"/>
        <v>0</v>
      </c>
      <c r="AG378" s="22">
        <f t="shared" si="211"/>
        <v>8</v>
      </c>
      <c r="AH378" s="10" t="s">
        <v>187</v>
      </c>
    </row>
    <row r="379" spans="1:35" ht="15.75" x14ac:dyDescent="0.25">
      <c r="A379" s="22" t="s">
        <v>343</v>
      </c>
      <c r="B379" s="22" t="s">
        <v>32</v>
      </c>
      <c r="C379" s="22">
        <f>SUM(C370:C378)</f>
        <v>30</v>
      </c>
      <c r="D379" s="22">
        <f t="shared" ref="D379:E379" si="213">SUM(D370:D378)</f>
        <v>11</v>
      </c>
      <c r="E379" s="22">
        <f t="shared" si="213"/>
        <v>19</v>
      </c>
      <c r="F379" s="22"/>
      <c r="G379" s="69">
        <f t="shared" si="207"/>
        <v>60</v>
      </c>
      <c r="H379" s="22">
        <f t="shared" ref="H379:J379" si="214">SUM(H370:H378)</f>
        <v>0</v>
      </c>
      <c r="I379" s="22">
        <f t="shared" si="214"/>
        <v>23</v>
      </c>
      <c r="J379" s="22">
        <f t="shared" si="214"/>
        <v>38</v>
      </c>
      <c r="K379" s="22"/>
      <c r="L379" s="69">
        <f t="shared" si="208"/>
        <v>61</v>
      </c>
      <c r="M379" s="22">
        <f t="shared" ref="M379:Q379" si="215">SUM(M370:M378)</f>
        <v>54</v>
      </c>
      <c r="N379" s="22">
        <f t="shared" si="215"/>
        <v>41</v>
      </c>
      <c r="O379" s="22">
        <f t="shared" si="215"/>
        <v>34</v>
      </c>
      <c r="P379" s="22">
        <f t="shared" si="215"/>
        <v>0</v>
      </c>
      <c r="Q379" s="22">
        <f t="shared" si="215"/>
        <v>129</v>
      </c>
      <c r="R379" s="22">
        <f t="shared" ref="R379:V379" si="216">SUM(R370:R378)</f>
        <v>0</v>
      </c>
      <c r="S379" s="22">
        <f t="shared" si="216"/>
        <v>40</v>
      </c>
      <c r="T379" s="22">
        <f t="shared" si="216"/>
        <v>13</v>
      </c>
      <c r="U379" s="22">
        <f t="shared" si="216"/>
        <v>0</v>
      </c>
      <c r="V379" s="22">
        <f t="shared" si="216"/>
        <v>53</v>
      </c>
      <c r="W379" s="22"/>
      <c r="X379" s="22"/>
      <c r="Y379" s="22"/>
      <c r="Z379" s="22"/>
      <c r="AA379" s="73"/>
      <c r="AB379" s="22">
        <f t="shared" ref="AB379:AF379" si="217">SUM(AB370:AB378)</f>
        <v>40</v>
      </c>
      <c r="AC379" s="22">
        <f t="shared" si="217"/>
        <v>41</v>
      </c>
      <c r="AD379" s="22">
        <f t="shared" si="217"/>
        <v>52</v>
      </c>
      <c r="AE379" s="22">
        <f t="shared" si="217"/>
        <v>0</v>
      </c>
      <c r="AF379" s="22">
        <f t="shared" si="217"/>
        <v>133</v>
      </c>
      <c r="AG379" s="22">
        <f t="shared" si="211"/>
        <v>436</v>
      </c>
      <c r="AH379" s="22">
        <f t="shared" ref="AH379" si="218">SUM(AH370:AH378)</f>
        <v>159</v>
      </c>
      <c r="AI379">
        <v>436</v>
      </c>
    </row>
    <row r="380" spans="1:35" ht="18.75" x14ac:dyDescent="0.25">
      <c r="A380" s="161" t="s">
        <v>346</v>
      </c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</row>
    <row r="381" spans="1:35" ht="31.5" x14ac:dyDescent="0.25">
      <c r="A381" s="10" t="s">
        <v>349</v>
      </c>
      <c r="B381" s="10" t="s">
        <v>27</v>
      </c>
      <c r="C381" s="10">
        <v>46</v>
      </c>
      <c r="D381" s="10">
        <v>42</v>
      </c>
      <c r="E381" s="10">
        <v>67</v>
      </c>
      <c r="F381" s="10">
        <v>0</v>
      </c>
      <c r="G381" s="69">
        <f>SUM(C381:F381)</f>
        <v>155</v>
      </c>
      <c r="H381" s="10">
        <v>50</v>
      </c>
      <c r="I381" s="10">
        <v>36</v>
      </c>
      <c r="J381" s="10">
        <v>0</v>
      </c>
      <c r="K381" s="10">
        <v>0</v>
      </c>
      <c r="L381" s="69">
        <f>SUM(H381:K381)</f>
        <v>86</v>
      </c>
      <c r="M381" s="10">
        <v>15</v>
      </c>
      <c r="N381" s="10">
        <v>33</v>
      </c>
      <c r="O381" s="10">
        <v>28</v>
      </c>
      <c r="P381" s="10">
        <v>0</v>
      </c>
      <c r="Q381" s="69">
        <f>SUM(M381:P381)</f>
        <v>76</v>
      </c>
      <c r="R381" s="10">
        <v>0</v>
      </c>
      <c r="S381" s="10"/>
      <c r="T381" s="10"/>
      <c r="U381" s="10">
        <v>0</v>
      </c>
      <c r="V381" s="69">
        <f>SUM(R381:U381)</f>
        <v>0</v>
      </c>
      <c r="W381" s="10"/>
      <c r="X381" s="10"/>
      <c r="Y381" s="10"/>
      <c r="Z381" s="10"/>
      <c r="AA381" s="69"/>
      <c r="AB381" s="10">
        <v>52</v>
      </c>
      <c r="AC381" s="10">
        <v>59</v>
      </c>
      <c r="AD381" s="10">
        <v>49</v>
      </c>
      <c r="AE381" s="10">
        <v>0</v>
      </c>
      <c r="AF381" s="69">
        <f>SUM(AB381:AE381)</f>
        <v>160</v>
      </c>
      <c r="AG381" s="22">
        <f>AF381+AA381+V381+Q381+L381+G381</f>
        <v>477</v>
      </c>
      <c r="AH381" s="10">
        <v>144</v>
      </c>
    </row>
    <row r="382" spans="1:35" ht="15.75" x14ac:dyDescent="0.25">
      <c r="A382" s="10" t="s">
        <v>349</v>
      </c>
      <c r="B382" s="10" t="s">
        <v>306</v>
      </c>
      <c r="C382" s="10">
        <v>20</v>
      </c>
      <c r="D382" s="10">
        <v>24</v>
      </c>
      <c r="E382" s="10">
        <v>0</v>
      </c>
      <c r="F382" s="10"/>
      <c r="G382" s="69">
        <f t="shared" ref="G382:G385" si="219">SUM(C382:F382)</f>
        <v>44</v>
      </c>
      <c r="H382" s="10">
        <v>0</v>
      </c>
      <c r="I382" s="10">
        <v>0</v>
      </c>
      <c r="J382" s="10">
        <v>0</v>
      </c>
      <c r="K382" s="10"/>
      <c r="L382" s="69">
        <f t="shared" ref="L382:L385" si="220">SUM(H382:K382)</f>
        <v>0</v>
      </c>
      <c r="M382" s="10">
        <v>0</v>
      </c>
      <c r="N382" s="10">
        <v>1</v>
      </c>
      <c r="O382" s="10">
        <v>0</v>
      </c>
      <c r="P382" s="10"/>
      <c r="Q382" s="69">
        <f t="shared" ref="Q382:Q384" si="221">SUM(M382:P382)</f>
        <v>1</v>
      </c>
      <c r="R382" s="10">
        <v>0</v>
      </c>
      <c r="S382" s="10"/>
      <c r="T382" s="10"/>
      <c r="U382" s="10"/>
      <c r="V382" s="69">
        <f t="shared" ref="V382:V385" si="222">SUM(R382:U382)</f>
        <v>0</v>
      </c>
      <c r="W382" s="10"/>
      <c r="X382" s="10"/>
      <c r="Y382" s="10"/>
      <c r="Z382" s="10"/>
      <c r="AA382" s="69"/>
      <c r="AB382" s="10">
        <v>0</v>
      </c>
      <c r="AC382" s="10">
        <v>0</v>
      </c>
      <c r="AD382" s="10"/>
      <c r="AE382" s="10"/>
      <c r="AF382" s="69">
        <f t="shared" ref="AF382:AF384" si="223">SUM(AB382:AE382)</f>
        <v>0</v>
      </c>
      <c r="AG382" s="22">
        <f t="shared" ref="AG382:AG385" si="224">AF382+AA382+V382+Q382+L382+G382</f>
        <v>45</v>
      </c>
      <c r="AH382" s="10">
        <v>0</v>
      </c>
    </row>
    <row r="383" spans="1:35" ht="15.75" x14ac:dyDescent="0.25">
      <c r="A383" s="10" t="s">
        <v>349</v>
      </c>
      <c r="B383" s="10" t="s">
        <v>31</v>
      </c>
      <c r="C383" s="10">
        <v>0</v>
      </c>
      <c r="D383" s="10">
        <v>0</v>
      </c>
      <c r="E383" s="10">
        <v>0</v>
      </c>
      <c r="F383" s="10"/>
      <c r="G383" s="69">
        <f t="shared" si="219"/>
        <v>0</v>
      </c>
      <c r="H383" s="10">
        <v>0</v>
      </c>
      <c r="I383" s="10">
        <v>0</v>
      </c>
      <c r="J383" s="10">
        <v>0</v>
      </c>
      <c r="K383" s="10"/>
      <c r="L383" s="69">
        <f t="shared" si="220"/>
        <v>0</v>
      </c>
      <c r="M383" s="10">
        <v>6</v>
      </c>
      <c r="N383" s="10">
        <v>0</v>
      </c>
      <c r="O383" s="10">
        <v>0</v>
      </c>
      <c r="P383" s="10"/>
      <c r="Q383" s="69">
        <f t="shared" si="221"/>
        <v>6</v>
      </c>
      <c r="R383" s="10">
        <v>11</v>
      </c>
      <c r="S383" s="10"/>
      <c r="T383" s="10"/>
      <c r="U383" s="10"/>
      <c r="V383" s="69">
        <f t="shared" si="222"/>
        <v>11</v>
      </c>
      <c r="W383" s="10"/>
      <c r="X383" s="10"/>
      <c r="Y383" s="10"/>
      <c r="Z383" s="10"/>
      <c r="AA383" s="69"/>
      <c r="AB383" s="10">
        <v>0</v>
      </c>
      <c r="AC383" s="10">
        <v>0</v>
      </c>
      <c r="AD383" s="10">
        <v>0</v>
      </c>
      <c r="AE383" s="10"/>
      <c r="AF383" s="69">
        <f t="shared" si="223"/>
        <v>0</v>
      </c>
      <c r="AG383" s="22">
        <f t="shared" si="224"/>
        <v>17</v>
      </c>
      <c r="AH383" s="10">
        <v>0</v>
      </c>
    </row>
    <row r="384" spans="1:35" ht="31.5" x14ac:dyDescent="0.25">
      <c r="A384" s="10" t="s">
        <v>349</v>
      </c>
      <c r="B384" s="10" t="s">
        <v>351</v>
      </c>
      <c r="C384" s="10">
        <v>0</v>
      </c>
      <c r="D384" s="10">
        <v>0</v>
      </c>
      <c r="E384" s="10">
        <v>0</v>
      </c>
      <c r="F384" s="10"/>
      <c r="G384" s="69">
        <f t="shared" si="219"/>
        <v>0</v>
      </c>
      <c r="H384" s="10">
        <v>0</v>
      </c>
      <c r="I384" s="10">
        <v>0</v>
      </c>
      <c r="J384" s="10">
        <v>0</v>
      </c>
      <c r="K384" s="10"/>
      <c r="L384" s="69">
        <f t="shared" si="220"/>
        <v>0</v>
      </c>
      <c r="M384" s="10">
        <v>16</v>
      </c>
      <c r="N384" s="10">
        <v>0</v>
      </c>
      <c r="O384" s="10">
        <v>0</v>
      </c>
      <c r="P384" s="10"/>
      <c r="Q384" s="69">
        <f t="shared" si="221"/>
        <v>16</v>
      </c>
      <c r="R384" s="10">
        <v>13</v>
      </c>
      <c r="S384" s="10"/>
      <c r="T384" s="10"/>
      <c r="U384" s="10"/>
      <c r="V384" s="69">
        <f t="shared" si="222"/>
        <v>13</v>
      </c>
      <c r="W384" s="10"/>
      <c r="X384" s="10"/>
      <c r="Y384" s="10"/>
      <c r="Z384" s="10"/>
      <c r="AA384" s="69"/>
      <c r="AB384" s="10">
        <v>0</v>
      </c>
      <c r="AC384" s="10">
        <v>0</v>
      </c>
      <c r="AD384" s="10">
        <v>0</v>
      </c>
      <c r="AE384" s="10"/>
      <c r="AF384" s="69">
        <f t="shared" si="223"/>
        <v>0</v>
      </c>
      <c r="AG384" s="22">
        <f t="shared" si="224"/>
        <v>29</v>
      </c>
      <c r="AH384" s="10">
        <v>0</v>
      </c>
    </row>
    <row r="385" spans="1:35" ht="15.75" x14ac:dyDescent="0.25">
      <c r="A385" s="22" t="s">
        <v>349</v>
      </c>
      <c r="B385" s="22" t="s">
        <v>350</v>
      </c>
      <c r="C385" s="22">
        <f t="shared" ref="C385:E385" si="225">SUM(C381:C384)</f>
        <v>66</v>
      </c>
      <c r="D385" s="22">
        <f t="shared" si="225"/>
        <v>66</v>
      </c>
      <c r="E385" s="22">
        <f t="shared" si="225"/>
        <v>67</v>
      </c>
      <c r="F385" s="22"/>
      <c r="G385" s="69">
        <f t="shared" si="219"/>
        <v>199</v>
      </c>
      <c r="H385" s="22">
        <f t="shared" ref="H385:J385" si="226">SUM(H381:H384)</f>
        <v>50</v>
      </c>
      <c r="I385" s="22">
        <f t="shared" si="226"/>
        <v>36</v>
      </c>
      <c r="J385" s="22">
        <f t="shared" si="226"/>
        <v>0</v>
      </c>
      <c r="K385" s="22"/>
      <c r="L385" s="69">
        <f t="shared" si="220"/>
        <v>86</v>
      </c>
      <c r="M385" s="22">
        <f t="shared" ref="M385:Q385" si="227">SUM(M381:M384)</f>
        <v>37</v>
      </c>
      <c r="N385" s="22">
        <f t="shared" si="227"/>
        <v>34</v>
      </c>
      <c r="O385" s="22">
        <f t="shared" si="227"/>
        <v>28</v>
      </c>
      <c r="P385" s="22">
        <f t="shared" si="227"/>
        <v>0</v>
      </c>
      <c r="Q385" s="22">
        <f t="shared" si="227"/>
        <v>99</v>
      </c>
      <c r="R385" s="22">
        <f t="shared" ref="R385" si="228">SUM(R381:R384)</f>
        <v>24</v>
      </c>
      <c r="S385" s="22"/>
      <c r="T385" s="22"/>
      <c r="U385" s="22"/>
      <c r="V385" s="69">
        <f t="shared" si="222"/>
        <v>24</v>
      </c>
      <c r="W385" s="22"/>
      <c r="X385" s="22"/>
      <c r="Y385" s="22"/>
      <c r="Z385" s="22"/>
      <c r="AA385" s="73"/>
      <c r="AB385" s="22">
        <f t="shared" ref="AB385:AF385" si="229">SUM(AB381:AB384)</f>
        <v>52</v>
      </c>
      <c r="AC385" s="22">
        <f t="shared" si="229"/>
        <v>59</v>
      </c>
      <c r="AD385" s="22">
        <f t="shared" si="229"/>
        <v>49</v>
      </c>
      <c r="AE385" s="22">
        <f t="shared" si="229"/>
        <v>0</v>
      </c>
      <c r="AF385" s="22">
        <f t="shared" si="229"/>
        <v>160</v>
      </c>
      <c r="AG385" s="22">
        <f t="shared" si="224"/>
        <v>568</v>
      </c>
      <c r="AH385" s="22">
        <f>SUM(AH381:AH384)</f>
        <v>144</v>
      </c>
      <c r="AI385">
        <v>568</v>
      </c>
    </row>
    <row r="386" spans="1:35" ht="18.75" x14ac:dyDescent="0.25">
      <c r="A386" s="161" t="s">
        <v>353</v>
      </c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</row>
    <row r="387" spans="1:35" ht="15.75" x14ac:dyDescent="0.25">
      <c r="A387" s="10" t="s">
        <v>354</v>
      </c>
      <c r="B387" s="10" t="s">
        <v>157</v>
      </c>
      <c r="C387" s="10"/>
      <c r="D387" s="10"/>
      <c r="E387" s="10"/>
      <c r="F387" s="10"/>
      <c r="G387" s="69"/>
      <c r="H387" s="10">
        <v>25</v>
      </c>
      <c r="I387" s="10">
        <v>24</v>
      </c>
      <c r="J387" s="10">
        <v>20</v>
      </c>
      <c r="K387" s="10">
        <v>18</v>
      </c>
      <c r="L387" s="69">
        <f>SUM(H387:K387)</f>
        <v>87</v>
      </c>
      <c r="M387" s="10"/>
      <c r="N387" s="10"/>
      <c r="O387" s="10"/>
      <c r="P387" s="10"/>
      <c r="Q387" s="69"/>
      <c r="R387" s="10">
        <v>27</v>
      </c>
      <c r="S387" s="10">
        <v>30</v>
      </c>
      <c r="T387" s="10">
        <v>30</v>
      </c>
      <c r="U387" s="10">
        <v>22</v>
      </c>
      <c r="V387" s="69">
        <f>SUM(R387:U387)</f>
        <v>109</v>
      </c>
      <c r="W387" s="10"/>
      <c r="X387" s="10"/>
      <c r="Y387" s="10"/>
      <c r="Z387" s="10"/>
      <c r="AA387" s="69"/>
      <c r="AB387" s="10"/>
      <c r="AC387" s="10"/>
      <c r="AD387" s="10"/>
      <c r="AE387" s="10">
        <v>0</v>
      </c>
      <c r="AF387" s="69"/>
      <c r="AG387" s="22">
        <f>V387+L387</f>
        <v>196</v>
      </c>
      <c r="AH387" s="10">
        <v>40</v>
      </c>
    </row>
    <row r="388" spans="1:35" ht="15.75" x14ac:dyDescent="0.25">
      <c r="A388" s="10" t="s">
        <v>354</v>
      </c>
      <c r="B388" s="10" t="s">
        <v>149</v>
      </c>
      <c r="C388" s="10"/>
      <c r="D388" s="10"/>
      <c r="E388" s="10"/>
      <c r="F388" s="10"/>
      <c r="G388" s="69"/>
      <c r="H388" s="10">
        <v>22</v>
      </c>
      <c r="I388" s="10">
        <v>23</v>
      </c>
      <c r="J388" s="10">
        <v>20</v>
      </c>
      <c r="K388" s="10"/>
      <c r="L388" s="69">
        <f t="shared" ref="L388:L393" si="230">SUM(H388:K388)</f>
        <v>65</v>
      </c>
      <c r="M388" s="10"/>
      <c r="N388" s="10"/>
      <c r="O388" s="10"/>
      <c r="P388" s="10"/>
      <c r="Q388" s="69"/>
      <c r="R388" s="10">
        <v>29</v>
      </c>
      <c r="S388" s="10">
        <v>13</v>
      </c>
      <c r="T388" s="10"/>
      <c r="U388" s="10"/>
      <c r="V388" s="69">
        <f t="shared" ref="V388:V392" si="231">SUM(R388:U388)</f>
        <v>42</v>
      </c>
      <c r="W388" s="10"/>
      <c r="X388" s="10"/>
      <c r="Y388" s="10"/>
      <c r="Z388" s="10"/>
      <c r="AA388" s="69"/>
      <c r="AB388" s="10"/>
      <c r="AC388" s="10"/>
      <c r="AD388" s="10"/>
      <c r="AE388" s="10"/>
      <c r="AF388" s="69"/>
      <c r="AG388" s="22">
        <f t="shared" ref="AG388:AG393" si="232">V388+L388</f>
        <v>107</v>
      </c>
      <c r="AH388" s="10">
        <v>20</v>
      </c>
    </row>
    <row r="389" spans="1:35" ht="15.75" x14ac:dyDescent="0.25">
      <c r="A389" s="10" t="s">
        <v>354</v>
      </c>
      <c r="B389" s="10" t="s">
        <v>151</v>
      </c>
      <c r="C389" s="10"/>
      <c r="D389" s="10"/>
      <c r="E389" s="10"/>
      <c r="F389" s="10"/>
      <c r="G389" s="69"/>
      <c r="H389" s="10">
        <v>25</v>
      </c>
      <c r="I389" s="10">
        <v>24</v>
      </c>
      <c r="J389" s="10">
        <v>24</v>
      </c>
      <c r="K389" s="10"/>
      <c r="L389" s="69">
        <f t="shared" si="230"/>
        <v>73</v>
      </c>
      <c r="M389" s="10"/>
      <c r="N389" s="10"/>
      <c r="O389" s="10"/>
      <c r="P389" s="10"/>
      <c r="Q389" s="69"/>
      <c r="R389" s="10">
        <v>29</v>
      </c>
      <c r="S389" s="10">
        <v>19</v>
      </c>
      <c r="T389" s="10">
        <v>22</v>
      </c>
      <c r="U389" s="10"/>
      <c r="V389" s="69">
        <f t="shared" si="231"/>
        <v>70</v>
      </c>
      <c r="W389" s="10"/>
      <c r="X389" s="10"/>
      <c r="Y389" s="10"/>
      <c r="Z389" s="10"/>
      <c r="AA389" s="69"/>
      <c r="AB389" s="10"/>
      <c r="AC389" s="10"/>
      <c r="AD389" s="10"/>
      <c r="AE389" s="10"/>
      <c r="AF389" s="69"/>
      <c r="AG389" s="22">
        <f t="shared" si="232"/>
        <v>143</v>
      </c>
      <c r="AH389" s="10">
        <v>46</v>
      </c>
    </row>
    <row r="390" spans="1:35" ht="33" customHeight="1" x14ac:dyDescent="0.25">
      <c r="A390" s="10" t="s">
        <v>354</v>
      </c>
      <c r="B390" s="10" t="s">
        <v>137</v>
      </c>
      <c r="C390" s="10"/>
      <c r="D390" s="10"/>
      <c r="E390" s="10"/>
      <c r="F390" s="10"/>
      <c r="G390" s="69"/>
      <c r="H390" s="10">
        <v>23</v>
      </c>
      <c r="I390" s="10">
        <v>17</v>
      </c>
      <c r="J390" s="10">
        <v>13</v>
      </c>
      <c r="K390" s="10"/>
      <c r="L390" s="69">
        <f t="shared" si="230"/>
        <v>53</v>
      </c>
      <c r="M390" s="10"/>
      <c r="N390" s="10"/>
      <c r="O390" s="10"/>
      <c r="P390" s="10"/>
      <c r="Q390" s="69"/>
      <c r="R390" s="10">
        <v>15</v>
      </c>
      <c r="S390" s="10"/>
      <c r="T390" s="10"/>
      <c r="U390" s="10"/>
      <c r="V390" s="69">
        <f t="shared" si="231"/>
        <v>15</v>
      </c>
      <c r="W390" s="10"/>
      <c r="X390" s="10"/>
      <c r="Y390" s="10"/>
      <c r="Z390" s="10"/>
      <c r="AA390" s="69"/>
      <c r="AB390" s="10"/>
      <c r="AC390" s="10"/>
      <c r="AD390" s="10"/>
      <c r="AE390" s="10"/>
      <c r="AF390" s="69"/>
      <c r="AG390" s="22">
        <f t="shared" si="232"/>
        <v>68</v>
      </c>
      <c r="AH390" s="10">
        <v>13</v>
      </c>
    </row>
    <row r="391" spans="1:35" ht="31.5" x14ac:dyDescent="0.25">
      <c r="A391" s="10" t="s">
        <v>354</v>
      </c>
      <c r="B391" s="10" t="s">
        <v>140</v>
      </c>
      <c r="C391" s="10"/>
      <c r="D391" s="10"/>
      <c r="E391" s="10"/>
      <c r="F391" s="10"/>
      <c r="G391" s="69"/>
      <c r="H391" s="10"/>
      <c r="I391" s="10"/>
      <c r="J391" s="10"/>
      <c r="K391" s="10"/>
      <c r="L391" s="69">
        <f t="shared" si="230"/>
        <v>0</v>
      </c>
      <c r="M391" s="10"/>
      <c r="N391" s="10"/>
      <c r="O391" s="10"/>
      <c r="P391" s="10"/>
      <c r="Q391" s="69"/>
      <c r="R391" s="10">
        <v>29</v>
      </c>
      <c r="S391" s="10">
        <v>9</v>
      </c>
      <c r="T391" s="10"/>
      <c r="U391" s="10"/>
      <c r="V391" s="69">
        <f t="shared" si="231"/>
        <v>38</v>
      </c>
      <c r="W391" s="10"/>
      <c r="X391" s="10"/>
      <c r="Y391" s="10"/>
      <c r="Z391" s="10"/>
      <c r="AA391" s="69"/>
      <c r="AB391" s="10"/>
      <c r="AC391" s="10"/>
      <c r="AD391" s="10"/>
      <c r="AE391" s="10"/>
      <c r="AF391" s="69"/>
      <c r="AG391" s="22">
        <f t="shared" si="232"/>
        <v>38</v>
      </c>
      <c r="AH391" s="10"/>
    </row>
    <row r="392" spans="1:35" ht="15.75" x14ac:dyDescent="0.25">
      <c r="A392" s="10" t="s">
        <v>354</v>
      </c>
      <c r="B392" s="10" t="s">
        <v>141</v>
      </c>
      <c r="C392" s="10"/>
      <c r="D392" s="10"/>
      <c r="E392" s="10"/>
      <c r="F392" s="10"/>
      <c r="G392" s="69"/>
      <c r="H392" s="10"/>
      <c r="I392" s="10"/>
      <c r="J392" s="10"/>
      <c r="K392" s="10"/>
      <c r="L392" s="69">
        <f t="shared" si="230"/>
        <v>0</v>
      </c>
      <c r="M392" s="10"/>
      <c r="N392" s="10"/>
      <c r="O392" s="10"/>
      <c r="P392" s="10"/>
      <c r="Q392" s="69"/>
      <c r="R392" s="10">
        <v>30</v>
      </c>
      <c r="S392" s="10">
        <v>62</v>
      </c>
      <c r="T392" s="10">
        <v>54</v>
      </c>
      <c r="U392" s="10"/>
      <c r="V392" s="69">
        <f t="shared" si="231"/>
        <v>146</v>
      </c>
      <c r="W392" s="10"/>
      <c r="X392" s="10"/>
      <c r="Y392" s="10"/>
      <c r="Z392" s="10"/>
      <c r="AA392" s="69"/>
      <c r="AB392" s="10"/>
      <c r="AC392" s="10"/>
      <c r="AD392" s="10"/>
      <c r="AE392" s="10"/>
      <c r="AF392" s="69"/>
      <c r="AG392" s="22">
        <f t="shared" si="232"/>
        <v>146</v>
      </c>
      <c r="AH392" s="10">
        <v>54</v>
      </c>
    </row>
    <row r="393" spans="1:35" ht="15.75" x14ac:dyDescent="0.25">
      <c r="A393" s="22" t="s">
        <v>354</v>
      </c>
      <c r="B393" s="22" t="s">
        <v>32</v>
      </c>
      <c r="C393" s="22"/>
      <c r="D393" s="22"/>
      <c r="E393" s="22"/>
      <c r="F393" s="22"/>
      <c r="G393" s="73"/>
      <c r="H393" s="22">
        <f>SUM(H387:H392)</f>
        <v>95</v>
      </c>
      <c r="I393" s="22">
        <f>SUM(I387:I392)</f>
        <v>88</v>
      </c>
      <c r="J393" s="22">
        <f>SUM(J387:J392)</f>
        <v>77</v>
      </c>
      <c r="K393" s="22">
        <f>SUM(K387:K392)</f>
        <v>18</v>
      </c>
      <c r="L393" s="69">
        <f t="shared" si="230"/>
        <v>278</v>
      </c>
      <c r="M393" s="22"/>
      <c r="N393" s="22"/>
      <c r="O393" s="22"/>
      <c r="P393" s="22"/>
      <c r="Q393" s="73"/>
      <c r="R393" s="22">
        <f>SUM(R387:R392)</f>
        <v>159</v>
      </c>
      <c r="S393" s="22">
        <f>SUM(S387:S392)</f>
        <v>133</v>
      </c>
      <c r="T393" s="22">
        <f>SUM(T387:T392)</f>
        <v>106</v>
      </c>
      <c r="U393" s="22">
        <f>SUM(U387:U392)</f>
        <v>22</v>
      </c>
      <c r="V393" s="22">
        <f>SUM(V387:V392)</f>
        <v>420</v>
      </c>
      <c r="W393" s="22"/>
      <c r="X393" s="22"/>
      <c r="Y393" s="22"/>
      <c r="Z393" s="22"/>
      <c r="AA393" s="73"/>
      <c r="AB393" s="22"/>
      <c r="AC393" s="22"/>
      <c r="AD393" s="22"/>
      <c r="AE393" s="22"/>
      <c r="AF393" s="73"/>
      <c r="AG393" s="22">
        <f t="shared" si="232"/>
        <v>698</v>
      </c>
      <c r="AH393" s="22">
        <f>SUM(AH387:AH392)</f>
        <v>173</v>
      </c>
      <c r="AI393">
        <v>698</v>
      </c>
    </row>
    <row r="394" spans="1:35" ht="18.75" x14ac:dyDescent="0.25">
      <c r="A394" s="161" t="s">
        <v>355</v>
      </c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</row>
    <row r="395" spans="1:35" ht="31.5" x14ac:dyDescent="0.25">
      <c r="A395" s="10" t="s">
        <v>186</v>
      </c>
      <c r="B395" s="10" t="s">
        <v>356</v>
      </c>
      <c r="C395" s="10">
        <v>28</v>
      </c>
      <c r="D395" s="10">
        <v>31</v>
      </c>
      <c r="E395" s="10">
        <v>11</v>
      </c>
      <c r="F395" s="10">
        <v>15</v>
      </c>
      <c r="G395" s="69">
        <f>SUM(C395:F395)</f>
        <v>85</v>
      </c>
      <c r="H395" s="10">
        <v>17</v>
      </c>
      <c r="I395" s="10">
        <v>8</v>
      </c>
      <c r="J395" s="10">
        <v>7</v>
      </c>
      <c r="K395" s="10">
        <v>7</v>
      </c>
      <c r="L395" s="69">
        <f>SUM(H395:K395)</f>
        <v>39</v>
      </c>
      <c r="M395" s="10"/>
      <c r="N395" s="10"/>
      <c r="O395" s="10"/>
      <c r="P395" s="10"/>
      <c r="Q395" s="69"/>
      <c r="R395" s="10"/>
      <c r="S395" s="10"/>
      <c r="T395" s="10"/>
      <c r="U395" s="10"/>
      <c r="V395" s="69"/>
      <c r="W395" s="10"/>
      <c r="X395" s="10"/>
      <c r="Y395" s="10"/>
      <c r="Z395" s="10"/>
      <c r="AA395" s="69"/>
      <c r="AB395" s="10"/>
      <c r="AC395" s="10"/>
      <c r="AD395" s="10"/>
      <c r="AE395" s="10">
        <v>0</v>
      </c>
      <c r="AF395" s="69"/>
      <c r="AG395" s="22">
        <f>L395+G395</f>
        <v>124</v>
      </c>
      <c r="AH395" s="10">
        <v>22</v>
      </c>
    </row>
    <row r="396" spans="1:35" ht="15.75" x14ac:dyDescent="0.25">
      <c r="A396" s="10" t="s">
        <v>186</v>
      </c>
      <c r="B396" s="10" t="s">
        <v>189</v>
      </c>
      <c r="C396" s="10">
        <v>3</v>
      </c>
      <c r="D396" s="10">
        <v>3</v>
      </c>
      <c r="E396" s="10">
        <v>2</v>
      </c>
      <c r="F396" s="10">
        <v>1</v>
      </c>
      <c r="G396" s="69">
        <f t="shared" ref="G396:G401" si="233">SUM(C396:F396)</f>
        <v>9</v>
      </c>
      <c r="H396" s="10">
        <v>7</v>
      </c>
      <c r="I396" s="10">
        <v>3</v>
      </c>
      <c r="J396" s="10">
        <f>-K530</f>
        <v>0</v>
      </c>
      <c r="K396" s="10">
        <v>2</v>
      </c>
      <c r="L396" s="69">
        <f t="shared" ref="L396:L401" si="234">SUM(H396:K396)</f>
        <v>12</v>
      </c>
      <c r="M396" s="10"/>
      <c r="N396" s="10"/>
      <c r="O396" s="10"/>
      <c r="P396" s="10"/>
      <c r="Q396" s="69"/>
      <c r="R396" s="10"/>
      <c r="S396" s="10"/>
      <c r="T396" s="10"/>
      <c r="U396" s="10"/>
      <c r="V396" s="69"/>
      <c r="W396" s="10"/>
      <c r="X396" s="10"/>
      <c r="Y396" s="10"/>
      <c r="Z396" s="10"/>
      <c r="AA396" s="69"/>
      <c r="AB396" s="10"/>
      <c r="AC396" s="10"/>
      <c r="AD396" s="10"/>
      <c r="AE396" s="10"/>
      <c r="AF396" s="69"/>
      <c r="AG396" s="22">
        <f t="shared" ref="AG396:AG401" si="235">L396+G396</f>
        <v>21</v>
      </c>
      <c r="AH396" s="10">
        <v>3</v>
      </c>
    </row>
    <row r="397" spans="1:35" ht="15.75" x14ac:dyDescent="0.25">
      <c r="A397" s="10" t="s">
        <v>186</v>
      </c>
      <c r="B397" s="10" t="s">
        <v>190</v>
      </c>
      <c r="C397" s="10">
        <v>3</v>
      </c>
      <c r="D397" s="10">
        <v>3</v>
      </c>
      <c r="E397" s="10">
        <v>0</v>
      </c>
      <c r="F397" s="10">
        <v>1</v>
      </c>
      <c r="G397" s="69">
        <f t="shared" si="233"/>
        <v>7</v>
      </c>
      <c r="H397" s="10">
        <v>1</v>
      </c>
      <c r="I397" s="10">
        <v>1</v>
      </c>
      <c r="J397" s="10">
        <v>2</v>
      </c>
      <c r="K397" s="10">
        <v>1</v>
      </c>
      <c r="L397" s="69">
        <f t="shared" si="234"/>
        <v>5</v>
      </c>
      <c r="M397" s="10"/>
      <c r="N397" s="10"/>
      <c r="O397" s="10"/>
      <c r="P397" s="10"/>
      <c r="Q397" s="69"/>
      <c r="R397" s="10"/>
      <c r="S397" s="10"/>
      <c r="T397" s="10"/>
      <c r="U397" s="10"/>
      <c r="V397" s="69"/>
      <c r="W397" s="10"/>
      <c r="X397" s="10"/>
      <c r="Y397" s="10"/>
      <c r="Z397" s="10"/>
      <c r="AA397" s="69"/>
      <c r="AB397" s="10"/>
      <c r="AC397" s="10"/>
      <c r="AD397" s="10"/>
      <c r="AE397" s="10"/>
      <c r="AF397" s="69"/>
      <c r="AG397" s="22">
        <f t="shared" si="235"/>
        <v>12</v>
      </c>
      <c r="AH397" s="10">
        <v>2</v>
      </c>
    </row>
    <row r="398" spans="1:35" ht="31.5" x14ac:dyDescent="0.25">
      <c r="A398" s="10" t="s">
        <v>186</v>
      </c>
      <c r="B398" s="10" t="s">
        <v>357</v>
      </c>
      <c r="C398" s="10">
        <v>3</v>
      </c>
      <c r="D398" s="10">
        <v>2</v>
      </c>
      <c r="E398" s="10">
        <v>2</v>
      </c>
      <c r="F398" s="10">
        <v>0</v>
      </c>
      <c r="G398" s="69">
        <f t="shared" si="233"/>
        <v>7</v>
      </c>
      <c r="H398" s="10">
        <v>1</v>
      </c>
      <c r="I398" s="10">
        <v>0</v>
      </c>
      <c r="J398" s="10">
        <v>0</v>
      </c>
      <c r="K398" s="10">
        <v>0</v>
      </c>
      <c r="L398" s="69">
        <f t="shared" si="234"/>
        <v>1</v>
      </c>
      <c r="M398" s="10"/>
      <c r="N398" s="10"/>
      <c r="O398" s="10"/>
      <c r="P398" s="10"/>
      <c r="Q398" s="69"/>
      <c r="R398" s="10"/>
      <c r="S398" s="10"/>
      <c r="T398" s="10"/>
      <c r="U398" s="10"/>
      <c r="V398" s="69"/>
      <c r="W398" s="10"/>
      <c r="X398" s="10"/>
      <c r="Y398" s="10"/>
      <c r="Z398" s="10"/>
      <c r="AA398" s="69"/>
      <c r="AB398" s="10"/>
      <c r="AC398" s="10"/>
      <c r="AD398" s="10"/>
      <c r="AE398" s="10"/>
      <c r="AF398" s="69"/>
      <c r="AG398" s="22">
        <f t="shared" si="235"/>
        <v>8</v>
      </c>
      <c r="AH398" s="10">
        <v>0</v>
      </c>
    </row>
    <row r="399" spans="1:35" ht="15.75" x14ac:dyDescent="0.25">
      <c r="A399" s="10" t="s">
        <v>186</v>
      </c>
      <c r="B399" s="10" t="s">
        <v>191</v>
      </c>
      <c r="C399" s="10">
        <v>0</v>
      </c>
      <c r="D399" s="10">
        <v>0</v>
      </c>
      <c r="E399" s="10">
        <v>1</v>
      </c>
      <c r="F399" s="10">
        <v>0</v>
      </c>
      <c r="G399" s="69">
        <f t="shared" si="233"/>
        <v>1</v>
      </c>
      <c r="H399" s="10">
        <v>0</v>
      </c>
      <c r="I399" s="10">
        <v>1</v>
      </c>
      <c r="J399" s="10">
        <v>1</v>
      </c>
      <c r="K399" s="10">
        <v>0</v>
      </c>
      <c r="L399" s="69">
        <f t="shared" si="234"/>
        <v>2</v>
      </c>
      <c r="M399" s="10"/>
      <c r="N399" s="10"/>
      <c r="O399" s="10"/>
      <c r="P399" s="10"/>
      <c r="Q399" s="69"/>
      <c r="R399" s="10"/>
      <c r="S399" s="10"/>
      <c r="T399" s="10"/>
      <c r="U399" s="10"/>
      <c r="V399" s="69"/>
      <c r="W399" s="10"/>
      <c r="X399" s="10"/>
      <c r="Y399" s="10"/>
      <c r="Z399" s="10"/>
      <c r="AA399" s="69"/>
      <c r="AB399" s="10"/>
      <c r="AC399" s="10"/>
      <c r="AD399" s="10"/>
      <c r="AE399" s="10"/>
      <c r="AF399" s="69"/>
      <c r="AG399" s="22">
        <f t="shared" si="235"/>
        <v>3</v>
      </c>
      <c r="AH399" s="10">
        <v>0</v>
      </c>
    </row>
    <row r="400" spans="1:35" ht="15.75" x14ac:dyDescent="0.25">
      <c r="A400" s="10" t="s">
        <v>186</v>
      </c>
      <c r="B400" s="10" t="s">
        <v>195</v>
      </c>
      <c r="C400" s="10">
        <v>3</v>
      </c>
      <c r="D400" s="10">
        <v>4</v>
      </c>
      <c r="E400" s="10">
        <v>0</v>
      </c>
      <c r="F400" s="10">
        <v>3</v>
      </c>
      <c r="G400" s="69">
        <f t="shared" si="233"/>
        <v>10</v>
      </c>
      <c r="H400" s="10">
        <v>1</v>
      </c>
      <c r="I400" s="10">
        <v>1</v>
      </c>
      <c r="J400" s="10">
        <v>1</v>
      </c>
      <c r="K400" s="10">
        <v>0</v>
      </c>
      <c r="L400" s="69">
        <f t="shared" si="234"/>
        <v>3</v>
      </c>
      <c r="M400" s="10"/>
      <c r="N400" s="10"/>
      <c r="O400" s="10"/>
      <c r="P400" s="10"/>
      <c r="Q400" s="69"/>
      <c r="R400" s="10"/>
      <c r="S400" s="10"/>
      <c r="T400" s="10"/>
      <c r="U400" s="10"/>
      <c r="V400" s="69"/>
      <c r="W400" s="10"/>
      <c r="X400" s="10"/>
      <c r="Y400" s="10"/>
      <c r="Z400" s="10"/>
      <c r="AA400" s="69"/>
      <c r="AB400" s="10"/>
      <c r="AC400" s="10"/>
      <c r="AD400" s="10"/>
      <c r="AE400" s="10"/>
      <c r="AF400" s="69"/>
      <c r="AG400" s="22">
        <f t="shared" si="235"/>
        <v>13</v>
      </c>
      <c r="AH400" s="10">
        <v>3</v>
      </c>
    </row>
    <row r="401" spans="1:35" ht="15.75" x14ac:dyDescent="0.25">
      <c r="A401" s="22" t="s">
        <v>186</v>
      </c>
      <c r="B401" s="22" t="s">
        <v>32</v>
      </c>
      <c r="C401" s="22">
        <f t="shared" ref="C401:K401" si="236">SUM(C395:C400)</f>
        <v>40</v>
      </c>
      <c r="D401" s="22">
        <f t="shared" si="236"/>
        <v>43</v>
      </c>
      <c r="E401" s="22">
        <f t="shared" si="236"/>
        <v>16</v>
      </c>
      <c r="F401" s="22">
        <f t="shared" si="236"/>
        <v>20</v>
      </c>
      <c r="G401" s="69">
        <f t="shared" si="233"/>
        <v>119</v>
      </c>
      <c r="H401" s="22">
        <f t="shared" si="236"/>
        <v>27</v>
      </c>
      <c r="I401" s="22">
        <f t="shared" si="236"/>
        <v>14</v>
      </c>
      <c r="J401" s="22">
        <f t="shared" si="236"/>
        <v>11</v>
      </c>
      <c r="K401" s="22">
        <f t="shared" si="236"/>
        <v>10</v>
      </c>
      <c r="L401" s="69">
        <f t="shared" si="234"/>
        <v>62</v>
      </c>
      <c r="M401" s="22"/>
      <c r="N401" s="22"/>
      <c r="O401" s="22"/>
      <c r="P401" s="22"/>
      <c r="Q401" s="73"/>
      <c r="R401" s="22"/>
      <c r="S401" s="22"/>
      <c r="T401" s="22"/>
      <c r="U401" s="22"/>
      <c r="V401" s="73"/>
      <c r="W401" s="22"/>
      <c r="X401" s="22"/>
      <c r="Y401" s="22"/>
      <c r="Z401" s="22"/>
      <c r="AA401" s="73"/>
      <c r="AB401" s="22"/>
      <c r="AC401" s="22"/>
      <c r="AD401" s="22"/>
      <c r="AE401" s="22"/>
      <c r="AF401" s="73"/>
      <c r="AG401" s="22">
        <f t="shared" si="235"/>
        <v>181</v>
      </c>
      <c r="AH401" s="22">
        <f>SUM(AH395:AH400)</f>
        <v>30</v>
      </c>
      <c r="AI401">
        <v>181</v>
      </c>
    </row>
    <row r="402" spans="1:35" ht="18.75" x14ac:dyDescent="0.25">
      <c r="A402" s="161" t="s">
        <v>360</v>
      </c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</row>
    <row r="403" spans="1:35" ht="31.5" x14ac:dyDescent="0.25">
      <c r="A403" s="10" t="s">
        <v>361</v>
      </c>
      <c r="B403" s="10" t="s">
        <v>9</v>
      </c>
      <c r="C403" s="10"/>
      <c r="D403" s="10"/>
      <c r="E403" s="10"/>
      <c r="F403" s="10"/>
      <c r="G403" s="69"/>
      <c r="H403" s="10"/>
      <c r="I403" s="10"/>
      <c r="J403" s="10"/>
      <c r="K403" s="10"/>
      <c r="L403" s="69"/>
      <c r="M403" s="10">
        <v>22</v>
      </c>
      <c r="N403" s="10"/>
      <c r="O403" s="10"/>
      <c r="P403" s="10"/>
      <c r="Q403" s="69">
        <v>22</v>
      </c>
      <c r="R403" s="10">
        <v>57</v>
      </c>
      <c r="S403" s="10">
        <v>26</v>
      </c>
      <c r="T403" s="10"/>
      <c r="U403" s="10">
        <v>0</v>
      </c>
      <c r="V403" s="69">
        <f>SUM(R403:U403)</f>
        <v>83</v>
      </c>
      <c r="W403" s="10"/>
      <c r="X403" s="10"/>
      <c r="Y403" s="10"/>
      <c r="Z403" s="10"/>
      <c r="AA403" s="69"/>
      <c r="AB403" s="10">
        <v>35</v>
      </c>
      <c r="AC403" s="10">
        <v>19</v>
      </c>
      <c r="AD403" s="10">
        <v>21</v>
      </c>
      <c r="AE403" s="10">
        <v>0</v>
      </c>
      <c r="AF403" s="69">
        <f>SUM(AB403:AE403)</f>
        <v>75</v>
      </c>
      <c r="AG403" s="22">
        <f>AF403+AA403+V403+Q403</f>
        <v>180</v>
      </c>
      <c r="AH403" s="10">
        <v>47</v>
      </c>
    </row>
    <row r="404" spans="1:35" ht="15.75" x14ac:dyDescent="0.25">
      <c r="A404" s="10" t="s">
        <v>361</v>
      </c>
      <c r="B404" s="10" t="s">
        <v>219</v>
      </c>
      <c r="C404" s="10"/>
      <c r="D404" s="10"/>
      <c r="E404" s="10"/>
      <c r="F404" s="10"/>
      <c r="G404" s="69"/>
      <c r="H404" s="10"/>
      <c r="I404" s="10"/>
      <c r="J404" s="10"/>
      <c r="K404" s="10"/>
      <c r="L404" s="69"/>
      <c r="M404" s="10"/>
      <c r="N404" s="10"/>
      <c r="O404" s="10"/>
      <c r="P404" s="10"/>
      <c r="Q404" s="69"/>
      <c r="R404" s="10">
        <v>12</v>
      </c>
      <c r="S404" s="10"/>
      <c r="T404" s="10"/>
      <c r="U404" s="10"/>
      <c r="V404" s="69">
        <f t="shared" ref="V404:V413" si="237">SUM(R404:U404)</f>
        <v>12</v>
      </c>
      <c r="W404" s="10"/>
      <c r="X404" s="10"/>
      <c r="Y404" s="10"/>
      <c r="Z404" s="10"/>
      <c r="AA404" s="69"/>
      <c r="AB404" s="10"/>
      <c r="AC404" s="10"/>
      <c r="AD404" s="10">
        <v>6</v>
      </c>
      <c r="AE404" s="10"/>
      <c r="AF404" s="69">
        <f t="shared" ref="AF404:AF413" si="238">SUM(AB404:AE404)</f>
        <v>6</v>
      </c>
      <c r="AG404" s="22">
        <f t="shared" ref="AG404:AG414" si="239">AF404+AA404+V404+Q404</f>
        <v>18</v>
      </c>
      <c r="AH404" s="10"/>
    </row>
    <row r="405" spans="1:35" ht="15.75" x14ac:dyDescent="0.25">
      <c r="A405" s="10" t="s">
        <v>361</v>
      </c>
      <c r="B405" s="10" t="s">
        <v>113</v>
      </c>
      <c r="C405" s="10"/>
      <c r="D405" s="10"/>
      <c r="E405" s="10"/>
      <c r="F405" s="10"/>
      <c r="G405" s="69"/>
      <c r="H405" s="10"/>
      <c r="I405" s="10"/>
      <c r="J405" s="10"/>
      <c r="K405" s="10"/>
      <c r="L405" s="69"/>
      <c r="M405" s="10">
        <v>16</v>
      </c>
      <c r="N405" s="10"/>
      <c r="O405" s="10"/>
      <c r="P405" s="10"/>
      <c r="Q405" s="69">
        <v>16</v>
      </c>
      <c r="R405" s="10"/>
      <c r="S405" s="10"/>
      <c r="T405" s="10"/>
      <c r="U405" s="10"/>
      <c r="V405" s="69">
        <f t="shared" si="237"/>
        <v>0</v>
      </c>
      <c r="W405" s="10"/>
      <c r="X405" s="10"/>
      <c r="Y405" s="10"/>
      <c r="Z405" s="10"/>
      <c r="AA405" s="69"/>
      <c r="AB405" s="10"/>
      <c r="AC405" s="10"/>
      <c r="AD405" s="10"/>
      <c r="AE405" s="10"/>
      <c r="AF405" s="69">
        <f t="shared" si="238"/>
        <v>0</v>
      </c>
      <c r="AG405" s="22">
        <f t="shared" si="239"/>
        <v>16</v>
      </c>
      <c r="AH405" s="10"/>
    </row>
    <row r="406" spans="1:35" ht="47.25" x14ac:dyDescent="0.25">
      <c r="A406" s="10" t="s">
        <v>361</v>
      </c>
      <c r="B406" s="10" t="s">
        <v>362</v>
      </c>
      <c r="C406" s="10"/>
      <c r="D406" s="10"/>
      <c r="E406" s="10"/>
      <c r="F406" s="10"/>
      <c r="G406" s="69"/>
      <c r="H406" s="10"/>
      <c r="I406" s="10"/>
      <c r="J406" s="10"/>
      <c r="K406" s="10"/>
      <c r="L406" s="69"/>
      <c r="M406" s="10"/>
      <c r="N406" s="10"/>
      <c r="O406" s="10"/>
      <c r="P406" s="10"/>
      <c r="Q406" s="69"/>
      <c r="R406" s="10">
        <v>20</v>
      </c>
      <c r="S406" s="10">
        <v>8</v>
      </c>
      <c r="T406" s="10"/>
      <c r="U406" s="10"/>
      <c r="V406" s="69">
        <f t="shared" si="237"/>
        <v>28</v>
      </c>
      <c r="W406" s="10"/>
      <c r="X406" s="10"/>
      <c r="Y406" s="10"/>
      <c r="Z406" s="10"/>
      <c r="AA406" s="69"/>
      <c r="AB406" s="10"/>
      <c r="AC406" s="10">
        <v>7</v>
      </c>
      <c r="AD406" s="10"/>
      <c r="AE406" s="10"/>
      <c r="AF406" s="69">
        <f t="shared" si="238"/>
        <v>7</v>
      </c>
      <c r="AG406" s="22">
        <f t="shared" si="239"/>
        <v>35</v>
      </c>
      <c r="AH406" s="10">
        <v>8</v>
      </c>
    </row>
    <row r="407" spans="1:35" ht="47.25" x14ac:dyDescent="0.25">
      <c r="A407" s="10" t="s">
        <v>361</v>
      </c>
      <c r="B407" s="10" t="s">
        <v>325</v>
      </c>
      <c r="C407" s="10"/>
      <c r="D407" s="10"/>
      <c r="E407" s="10"/>
      <c r="F407" s="10"/>
      <c r="G407" s="69"/>
      <c r="H407" s="10"/>
      <c r="I407" s="10"/>
      <c r="J407" s="10"/>
      <c r="K407" s="10"/>
      <c r="L407" s="69"/>
      <c r="M407" s="10"/>
      <c r="N407" s="10"/>
      <c r="O407" s="10"/>
      <c r="P407" s="10"/>
      <c r="Q407" s="69"/>
      <c r="R407" s="10"/>
      <c r="S407" s="10">
        <v>11</v>
      </c>
      <c r="T407" s="10"/>
      <c r="U407" s="10"/>
      <c r="V407" s="69">
        <f t="shared" si="237"/>
        <v>11</v>
      </c>
      <c r="W407" s="10"/>
      <c r="X407" s="10"/>
      <c r="Y407" s="10"/>
      <c r="Z407" s="10"/>
      <c r="AA407" s="69"/>
      <c r="AB407" s="10"/>
      <c r="AC407" s="10"/>
      <c r="AD407" s="10">
        <v>5</v>
      </c>
      <c r="AE407" s="10"/>
      <c r="AF407" s="69">
        <f t="shared" si="238"/>
        <v>5</v>
      </c>
      <c r="AG407" s="22">
        <f t="shared" si="239"/>
        <v>16</v>
      </c>
      <c r="AH407" s="10">
        <v>16</v>
      </c>
    </row>
    <row r="408" spans="1:35" ht="15.75" x14ac:dyDescent="0.25">
      <c r="A408" s="10" t="s">
        <v>361</v>
      </c>
      <c r="B408" s="10" t="s">
        <v>326</v>
      </c>
      <c r="C408" s="10"/>
      <c r="D408" s="10"/>
      <c r="E408" s="10"/>
      <c r="F408" s="10"/>
      <c r="G408" s="69"/>
      <c r="H408" s="10"/>
      <c r="I408" s="10"/>
      <c r="J408" s="10"/>
      <c r="K408" s="10"/>
      <c r="L408" s="69"/>
      <c r="M408" s="10">
        <v>13</v>
      </c>
      <c r="N408" s="10"/>
      <c r="O408" s="10"/>
      <c r="P408" s="10"/>
      <c r="Q408" s="69">
        <v>13</v>
      </c>
      <c r="R408" s="10">
        <v>36</v>
      </c>
      <c r="S408" s="10">
        <v>25</v>
      </c>
      <c r="T408" s="10"/>
      <c r="U408" s="10"/>
      <c r="V408" s="69">
        <f t="shared" si="237"/>
        <v>61</v>
      </c>
      <c r="W408" s="10"/>
      <c r="X408" s="10"/>
      <c r="Y408" s="10"/>
      <c r="Z408" s="10"/>
      <c r="AA408" s="69"/>
      <c r="AB408" s="10">
        <v>24</v>
      </c>
      <c r="AC408" s="10">
        <v>19</v>
      </c>
      <c r="AD408" s="10">
        <v>22</v>
      </c>
      <c r="AE408" s="10"/>
      <c r="AF408" s="69">
        <f t="shared" si="238"/>
        <v>65</v>
      </c>
      <c r="AG408" s="22">
        <f t="shared" si="239"/>
        <v>139</v>
      </c>
      <c r="AH408" s="10">
        <v>47</v>
      </c>
    </row>
    <row r="409" spans="1:35" ht="78.75" x14ac:dyDescent="0.25">
      <c r="A409" s="10" t="s">
        <v>361</v>
      </c>
      <c r="B409" s="10" t="s">
        <v>363</v>
      </c>
      <c r="C409" s="10"/>
      <c r="D409" s="10"/>
      <c r="E409" s="10"/>
      <c r="F409" s="10"/>
      <c r="G409" s="69"/>
      <c r="H409" s="10"/>
      <c r="I409" s="10"/>
      <c r="J409" s="10"/>
      <c r="K409" s="10"/>
      <c r="L409" s="69"/>
      <c r="M409" s="10">
        <v>48</v>
      </c>
      <c r="N409" s="10"/>
      <c r="O409" s="10"/>
      <c r="P409" s="10"/>
      <c r="Q409" s="69">
        <v>48</v>
      </c>
      <c r="R409" s="10">
        <v>68</v>
      </c>
      <c r="S409" s="10">
        <v>28</v>
      </c>
      <c r="T409" s="10"/>
      <c r="U409" s="10"/>
      <c r="V409" s="69">
        <f t="shared" si="237"/>
        <v>96</v>
      </c>
      <c r="W409" s="10"/>
      <c r="X409" s="10"/>
      <c r="Y409" s="10"/>
      <c r="Z409" s="10"/>
      <c r="AA409" s="69"/>
      <c r="AB409" s="10">
        <v>14</v>
      </c>
      <c r="AC409" s="10"/>
      <c r="AD409" s="10"/>
      <c r="AE409" s="10"/>
      <c r="AF409" s="69">
        <f t="shared" si="238"/>
        <v>14</v>
      </c>
      <c r="AG409" s="22">
        <f t="shared" si="239"/>
        <v>158</v>
      </c>
      <c r="AH409" s="10">
        <v>28</v>
      </c>
    </row>
    <row r="410" spans="1:35" ht="15.75" x14ac:dyDescent="0.25">
      <c r="A410" s="10" t="s">
        <v>361</v>
      </c>
      <c r="B410" s="10" t="s">
        <v>270</v>
      </c>
      <c r="C410" s="10"/>
      <c r="D410" s="10"/>
      <c r="E410" s="10"/>
      <c r="F410" s="10"/>
      <c r="G410" s="69"/>
      <c r="H410" s="10"/>
      <c r="I410" s="10"/>
      <c r="J410" s="10"/>
      <c r="K410" s="10"/>
      <c r="L410" s="69"/>
      <c r="M410" s="10"/>
      <c r="N410" s="10"/>
      <c r="O410" s="10"/>
      <c r="P410" s="10"/>
      <c r="Q410" s="69"/>
      <c r="R410" s="10">
        <v>21</v>
      </c>
      <c r="S410" s="10">
        <v>17</v>
      </c>
      <c r="T410" s="10"/>
      <c r="U410" s="10"/>
      <c r="V410" s="69">
        <f t="shared" si="237"/>
        <v>38</v>
      </c>
      <c r="W410" s="10"/>
      <c r="X410" s="10"/>
      <c r="Y410" s="10"/>
      <c r="Z410" s="10"/>
      <c r="AA410" s="69"/>
      <c r="AB410" s="10"/>
      <c r="AC410" s="10">
        <v>7</v>
      </c>
      <c r="AD410" s="10"/>
      <c r="AE410" s="10"/>
      <c r="AF410" s="69">
        <f t="shared" si="238"/>
        <v>7</v>
      </c>
      <c r="AG410" s="22">
        <f t="shared" si="239"/>
        <v>45</v>
      </c>
      <c r="AH410" s="10">
        <v>24</v>
      </c>
    </row>
    <row r="411" spans="1:35" ht="31.5" x14ac:dyDescent="0.25">
      <c r="A411" s="10" t="s">
        <v>361</v>
      </c>
      <c r="B411" s="10" t="s">
        <v>123</v>
      </c>
      <c r="C411" s="10"/>
      <c r="D411" s="10"/>
      <c r="E411" s="10"/>
      <c r="F411" s="10"/>
      <c r="G411" s="69"/>
      <c r="H411" s="10"/>
      <c r="I411" s="10"/>
      <c r="J411" s="10"/>
      <c r="K411" s="10"/>
      <c r="L411" s="69"/>
      <c r="M411" s="10">
        <v>23</v>
      </c>
      <c r="N411" s="10"/>
      <c r="O411" s="10"/>
      <c r="P411" s="10"/>
      <c r="Q411" s="69">
        <v>23</v>
      </c>
      <c r="R411" s="10">
        <v>71</v>
      </c>
      <c r="S411" s="10">
        <v>44</v>
      </c>
      <c r="T411" s="10"/>
      <c r="U411" s="10"/>
      <c r="V411" s="69">
        <f t="shared" si="237"/>
        <v>115</v>
      </c>
      <c r="W411" s="10"/>
      <c r="X411" s="10"/>
      <c r="Y411" s="10"/>
      <c r="Z411" s="10"/>
      <c r="AA411" s="69"/>
      <c r="AB411" s="10">
        <v>33</v>
      </c>
      <c r="AC411" s="10">
        <v>33</v>
      </c>
      <c r="AD411" s="10">
        <v>26</v>
      </c>
      <c r="AE411" s="10"/>
      <c r="AF411" s="69">
        <f t="shared" si="238"/>
        <v>92</v>
      </c>
      <c r="AG411" s="22">
        <f t="shared" si="239"/>
        <v>230</v>
      </c>
      <c r="AH411" s="10">
        <v>70</v>
      </c>
    </row>
    <row r="412" spans="1:35" ht="15.75" x14ac:dyDescent="0.25">
      <c r="A412" s="10" t="s">
        <v>361</v>
      </c>
      <c r="B412" s="10" t="s">
        <v>31</v>
      </c>
      <c r="C412" s="10"/>
      <c r="D412" s="10"/>
      <c r="E412" s="10"/>
      <c r="F412" s="10"/>
      <c r="G412" s="69"/>
      <c r="H412" s="10"/>
      <c r="I412" s="10"/>
      <c r="J412" s="10"/>
      <c r="K412" s="10"/>
      <c r="L412" s="69"/>
      <c r="M412" s="10">
        <v>23</v>
      </c>
      <c r="N412" s="10"/>
      <c r="O412" s="10"/>
      <c r="P412" s="10"/>
      <c r="Q412" s="69">
        <v>23</v>
      </c>
      <c r="R412" s="10">
        <v>34</v>
      </c>
      <c r="S412" s="10">
        <v>12</v>
      </c>
      <c r="T412" s="10"/>
      <c r="U412" s="10"/>
      <c r="V412" s="69">
        <f t="shared" si="237"/>
        <v>46</v>
      </c>
      <c r="W412" s="10"/>
      <c r="X412" s="10"/>
      <c r="Y412" s="10"/>
      <c r="Z412" s="10"/>
      <c r="AA412" s="69"/>
      <c r="AB412" s="10"/>
      <c r="AC412" s="10"/>
      <c r="AD412" s="10"/>
      <c r="AE412" s="10"/>
      <c r="AF412" s="69">
        <f t="shared" si="238"/>
        <v>0</v>
      </c>
      <c r="AG412" s="22">
        <f t="shared" si="239"/>
        <v>69</v>
      </c>
      <c r="AH412" s="10">
        <v>12</v>
      </c>
    </row>
    <row r="413" spans="1:35" ht="63" x14ac:dyDescent="0.25">
      <c r="A413" s="10" t="s">
        <v>361</v>
      </c>
      <c r="B413" s="10" t="s">
        <v>8</v>
      </c>
      <c r="C413" s="10"/>
      <c r="D413" s="10"/>
      <c r="E413" s="10"/>
      <c r="F413" s="10"/>
      <c r="G413" s="69"/>
      <c r="H413" s="10"/>
      <c r="I413" s="10"/>
      <c r="J413" s="10"/>
      <c r="K413" s="10"/>
      <c r="L413" s="69"/>
      <c r="M413" s="10">
        <v>16</v>
      </c>
      <c r="N413" s="10"/>
      <c r="O413" s="10"/>
      <c r="P413" s="10"/>
      <c r="Q413" s="69">
        <v>16</v>
      </c>
      <c r="R413" s="10"/>
      <c r="S413" s="10"/>
      <c r="T413" s="10"/>
      <c r="U413" s="10"/>
      <c r="V413" s="69">
        <f t="shared" si="237"/>
        <v>0</v>
      </c>
      <c r="W413" s="10"/>
      <c r="X413" s="10"/>
      <c r="Y413" s="10"/>
      <c r="Z413" s="10"/>
      <c r="AA413" s="69"/>
      <c r="AB413" s="10"/>
      <c r="AC413" s="10"/>
      <c r="AD413" s="10"/>
      <c r="AE413" s="10"/>
      <c r="AF413" s="69">
        <f t="shared" si="238"/>
        <v>0</v>
      </c>
      <c r="AG413" s="22">
        <f t="shared" si="239"/>
        <v>16</v>
      </c>
      <c r="AH413" s="10">
        <v>0</v>
      </c>
    </row>
    <row r="414" spans="1:35" ht="15.75" x14ac:dyDescent="0.25">
      <c r="A414" s="22" t="s">
        <v>361</v>
      </c>
      <c r="B414" s="22" t="s">
        <v>32</v>
      </c>
      <c r="C414" s="22"/>
      <c r="D414" s="22"/>
      <c r="E414" s="22"/>
      <c r="F414" s="22"/>
      <c r="G414" s="73"/>
      <c r="H414" s="22"/>
      <c r="I414" s="22"/>
      <c r="J414" s="22"/>
      <c r="K414" s="22"/>
      <c r="L414" s="73"/>
      <c r="M414" s="22">
        <f>SUM(M403:M413)</f>
        <v>161</v>
      </c>
      <c r="N414" s="22">
        <f t="shared" ref="N414:Q414" si="240">SUM(N403:N413)</f>
        <v>0</v>
      </c>
      <c r="O414" s="22">
        <f t="shared" si="240"/>
        <v>0</v>
      </c>
      <c r="P414" s="22">
        <f t="shared" si="240"/>
        <v>0</v>
      </c>
      <c r="Q414" s="22">
        <f t="shared" si="240"/>
        <v>161</v>
      </c>
      <c r="R414" s="22">
        <f>SUM(R403:R413)</f>
        <v>319</v>
      </c>
      <c r="S414" s="22">
        <f>SUM(S403:S413)</f>
        <v>171</v>
      </c>
      <c r="T414" s="22">
        <f t="shared" ref="T414:V414" si="241">SUM(T403:T413)</f>
        <v>0</v>
      </c>
      <c r="U414" s="22">
        <f t="shared" si="241"/>
        <v>0</v>
      </c>
      <c r="V414" s="22">
        <f t="shared" si="241"/>
        <v>490</v>
      </c>
      <c r="W414" s="22"/>
      <c r="X414" s="22"/>
      <c r="Y414" s="22"/>
      <c r="Z414" s="22"/>
      <c r="AA414" s="73"/>
      <c r="AB414" s="22">
        <f>SUM(AB403:AB413)</f>
        <v>106</v>
      </c>
      <c r="AC414" s="22">
        <f>SUM(AC403:AC413)</f>
        <v>85</v>
      </c>
      <c r="AD414" s="22">
        <f>SUM(AD403:AD413)</f>
        <v>80</v>
      </c>
      <c r="AE414" s="22">
        <f t="shared" ref="AE414:AF414" si="242">SUM(AE403:AE413)</f>
        <v>0</v>
      </c>
      <c r="AF414" s="22">
        <f t="shared" si="242"/>
        <v>271</v>
      </c>
      <c r="AG414" s="22">
        <f t="shared" si="239"/>
        <v>922</v>
      </c>
      <c r="AH414" s="22">
        <f>SUM(AH403:AH413)</f>
        <v>252</v>
      </c>
      <c r="AI414">
        <v>922</v>
      </c>
    </row>
    <row r="415" spans="1:35" ht="18.75" x14ac:dyDescent="0.3">
      <c r="A415" s="27" t="s">
        <v>364</v>
      </c>
    </row>
    <row r="416" spans="1:35" ht="61.5" customHeight="1" x14ac:dyDescent="0.25">
      <c r="A416" s="10" t="s">
        <v>365</v>
      </c>
      <c r="B416" s="10" t="s">
        <v>50</v>
      </c>
      <c r="C416" s="10"/>
      <c r="D416" s="10"/>
      <c r="E416" s="10"/>
      <c r="F416" s="10"/>
      <c r="G416" s="69"/>
      <c r="H416" s="10"/>
      <c r="I416" s="10"/>
      <c r="J416" s="10"/>
      <c r="K416" s="10"/>
      <c r="L416" s="69"/>
      <c r="M416" s="10">
        <v>9</v>
      </c>
      <c r="N416" s="10">
        <v>9</v>
      </c>
      <c r="O416" s="10">
        <v>9</v>
      </c>
      <c r="P416" s="10">
        <v>0</v>
      </c>
      <c r="Q416" s="69">
        <f>SUM(M416:P416)</f>
        <v>27</v>
      </c>
      <c r="R416" s="10"/>
      <c r="S416" s="10">
        <v>4</v>
      </c>
      <c r="T416" s="10">
        <v>2</v>
      </c>
      <c r="U416" s="10">
        <v>0</v>
      </c>
      <c r="V416" s="69">
        <f>SUM(R416:U416)</f>
        <v>6</v>
      </c>
      <c r="W416" s="10"/>
      <c r="X416" s="10"/>
      <c r="Y416" s="10"/>
      <c r="Z416" s="10"/>
      <c r="AA416" s="69"/>
      <c r="AB416" s="10"/>
      <c r="AC416" s="10"/>
      <c r="AD416" s="10"/>
      <c r="AE416" s="10">
        <v>0</v>
      </c>
      <c r="AF416" s="69"/>
      <c r="AG416" s="22">
        <f>V416+Q416</f>
        <v>33</v>
      </c>
      <c r="AH416" s="10">
        <v>11</v>
      </c>
    </row>
    <row r="417" spans="1:35" ht="31.5" x14ac:dyDescent="0.25">
      <c r="A417" s="10" t="s">
        <v>365</v>
      </c>
      <c r="B417" s="10" t="s">
        <v>366</v>
      </c>
      <c r="C417" s="10"/>
      <c r="D417" s="10"/>
      <c r="E417" s="10"/>
      <c r="F417" s="10"/>
      <c r="G417" s="69"/>
      <c r="H417" s="10"/>
      <c r="I417" s="10"/>
      <c r="J417" s="10"/>
      <c r="K417" s="10"/>
      <c r="L417" s="69"/>
      <c r="M417" s="10">
        <v>11</v>
      </c>
      <c r="N417" s="10">
        <v>6</v>
      </c>
      <c r="O417" s="10">
        <v>4</v>
      </c>
      <c r="P417" s="10"/>
      <c r="Q417" s="69">
        <f t="shared" ref="Q417:Q420" si="243">SUM(M417:P417)</f>
        <v>21</v>
      </c>
      <c r="R417" s="10"/>
      <c r="S417" s="10">
        <v>8</v>
      </c>
      <c r="T417" s="10">
        <v>14</v>
      </c>
      <c r="U417" s="10"/>
      <c r="V417" s="69">
        <f t="shared" ref="V417:V420" si="244">SUM(R417:U417)</f>
        <v>22</v>
      </c>
      <c r="W417" s="10"/>
      <c r="X417" s="10"/>
      <c r="Y417" s="10"/>
      <c r="Z417" s="10"/>
      <c r="AA417" s="69"/>
      <c r="AB417" s="10"/>
      <c r="AC417" s="10"/>
      <c r="AD417" s="10"/>
      <c r="AE417" s="10"/>
      <c r="AF417" s="69"/>
      <c r="AG417" s="22">
        <f t="shared" ref="AG417:AG421" si="245">V417+Q417</f>
        <v>43</v>
      </c>
      <c r="AH417" s="10">
        <v>18</v>
      </c>
    </row>
    <row r="418" spans="1:35" ht="63" x14ac:dyDescent="0.25">
      <c r="A418" s="10" t="s">
        <v>365</v>
      </c>
      <c r="B418" s="10" t="s">
        <v>367</v>
      </c>
      <c r="C418" s="10"/>
      <c r="D418" s="10"/>
      <c r="E418" s="10"/>
      <c r="F418" s="10"/>
      <c r="G418" s="69"/>
      <c r="H418" s="10"/>
      <c r="I418" s="10"/>
      <c r="J418" s="10"/>
      <c r="K418" s="10"/>
      <c r="L418" s="69"/>
      <c r="M418" s="10">
        <v>6</v>
      </c>
      <c r="N418" s="10">
        <v>8</v>
      </c>
      <c r="O418" s="10">
        <v>5</v>
      </c>
      <c r="P418" s="10"/>
      <c r="Q418" s="69">
        <f t="shared" si="243"/>
        <v>19</v>
      </c>
      <c r="R418" s="10"/>
      <c r="S418" s="10">
        <v>8</v>
      </c>
      <c r="T418" s="10">
        <v>8</v>
      </c>
      <c r="U418" s="10"/>
      <c r="V418" s="69">
        <f t="shared" si="244"/>
        <v>16</v>
      </c>
      <c r="W418" s="10"/>
      <c r="X418" s="10"/>
      <c r="Y418" s="10"/>
      <c r="Z418" s="10"/>
      <c r="AA418" s="69"/>
      <c r="AB418" s="10"/>
      <c r="AC418" s="10"/>
      <c r="AD418" s="10"/>
      <c r="AE418" s="10"/>
      <c r="AF418" s="69"/>
      <c r="AG418" s="22">
        <f t="shared" si="245"/>
        <v>35</v>
      </c>
      <c r="AH418" s="10">
        <v>13</v>
      </c>
    </row>
    <row r="419" spans="1:35" ht="47.25" x14ac:dyDescent="0.25">
      <c r="A419" s="10" t="s">
        <v>365</v>
      </c>
      <c r="B419" s="10" t="s">
        <v>368</v>
      </c>
      <c r="C419" s="10"/>
      <c r="D419" s="10"/>
      <c r="E419" s="10"/>
      <c r="F419" s="10"/>
      <c r="G419" s="69"/>
      <c r="H419" s="10"/>
      <c r="I419" s="10"/>
      <c r="J419" s="10"/>
      <c r="K419" s="10"/>
      <c r="L419" s="69"/>
      <c r="M419" s="10">
        <v>3</v>
      </c>
      <c r="N419" s="10" t="s">
        <v>187</v>
      </c>
      <c r="O419" s="10" t="s">
        <v>187</v>
      </c>
      <c r="P419" s="10"/>
      <c r="Q419" s="69">
        <f t="shared" si="243"/>
        <v>3</v>
      </c>
      <c r="R419" s="10"/>
      <c r="S419" s="10" t="s">
        <v>187</v>
      </c>
      <c r="T419" s="10" t="s">
        <v>187</v>
      </c>
      <c r="U419" s="10"/>
      <c r="V419" s="69">
        <f t="shared" si="244"/>
        <v>0</v>
      </c>
      <c r="W419" s="10"/>
      <c r="X419" s="10"/>
      <c r="Y419" s="10"/>
      <c r="Z419" s="10"/>
      <c r="AA419" s="69"/>
      <c r="AB419" s="10"/>
      <c r="AC419" s="10"/>
      <c r="AD419" s="10"/>
      <c r="AE419" s="10"/>
      <c r="AF419" s="69"/>
      <c r="AG419" s="22">
        <f t="shared" si="245"/>
        <v>3</v>
      </c>
      <c r="AH419" s="10" t="s">
        <v>187</v>
      </c>
    </row>
    <row r="420" spans="1:35" ht="15.75" x14ac:dyDescent="0.25">
      <c r="A420" s="10" t="s">
        <v>365</v>
      </c>
      <c r="B420" s="10" t="s">
        <v>231</v>
      </c>
      <c r="C420" s="10"/>
      <c r="D420" s="10"/>
      <c r="E420" s="10"/>
      <c r="F420" s="10"/>
      <c r="G420" s="69"/>
      <c r="H420" s="10"/>
      <c r="I420" s="10"/>
      <c r="J420" s="10"/>
      <c r="K420" s="10"/>
      <c r="L420" s="69"/>
      <c r="M420" s="10">
        <v>2</v>
      </c>
      <c r="N420" s="10" t="s">
        <v>187</v>
      </c>
      <c r="O420" s="10" t="s">
        <v>187</v>
      </c>
      <c r="P420" s="10"/>
      <c r="Q420" s="69">
        <f t="shared" si="243"/>
        <v>2</v>
      </c>
      <c r="R420" s="10"/>
      <c r="S420" s="10" t="s">
        <v>187</v>
      </c>
      <c r="T420" s="10" t="s">
        <v>187</v>
      </c>
      <c r="U420" s="10"/>
      <c r="V420" s="69">
        <f t="shared" si="244"/>
        <v>0</v>
      </c>
      <c r="W420" s="10"/>
      <c r="X420" s="10"/>
      <c r="Y420" s="10"/>
      <c r="Z420" s="10"/>
      <c r="AA420" s="69"/>
      <c r="AB420" s="10"/>
      <c r="AC420" s="10"/>
      <c r="AD420" s="10"/>
      <c r="AE420" s="10"/>
      <c r="AF420" s="69"/>
      <c r="AG420" s="22">
        <f t="shared" si="245"/>
        <v>2</v>
      </c>
      <c r="AH420" s="10" t="s">
        <v>187</v>
      </c>
    </row>
    <row r="421" spans="1:35" ht="31.5" x14ac:dyDescent="0.25">
      <c r="A421" s="22" t="s">
        <v>365</v>
      </c>
      <c r="B421" s="22" t="s">
        <v>32</v>
      </c>
      <c r="C421" s="22"/>
      <c r="D421" s="22"/>
      <c r="E421" s="22"/>
      <c r="F421" s="22"/>
      <c r="G421" s="73"/>
      <c r="H421" s="22"/>
      <c r="I421" s="22"/>
      <c r="J421" s="22"/>
      <c r="K421" s="22"/>
      <c r="L421" s="73"/>
      <c r="M421" s="22">
        <f>SUM(M416:M420)</f>
        <v>31</v>
      </c>
      <c r="N421" s="22">
        <f>SUM(N416:N420)</f>
        <v>23</v>
      </c>
      <c r="O421" s="22">
        <f>SUM(O416:O420)</f>
        <v>18</v>
      </c>
      <c r="P421" s="22">
        <f>SUM(P416:P420)</f>
        <v>0</v>
      </c>
      <c r="Q421" s="22">
        <f>SUM(Q416:Q420)</f>
        <v>72</v>
      </c>
      <c r="R421" s="22"/>
      <c r="S421" s="22">
        <f>SUM(S416:S420)</f>
        <v>20</v>
      </c>
      <c r="T421" s="22">
        <f>SUM(T416:T420)</f>
        <v>24</v>
      </c>
      <c r="U421" s="22">
        <f t="shared" ref="U421:V421" si="246">SUM(U416:U420)</f>
        <v>0</v>
      </c>
      <c r="V421" s="22">
        <f t="shared" si="246"/>
        <v>44</v>
      </c>
      <c r="W421" s="22"/>
      <c r="X421" s="22"/>
      <c r="Y421" s="22"/>
      <c r="Z421" s="22"/>
      <c r="AA421" s="73"/>
      <c r="AB421" s="22"/>
      <c r="AC421" s="22"/>
      <c r="AD421" s="22"/>
      <c r="AE421" s="22"/>
      <c r="AF421" s="73"/>
      <c r="AG421" s="22">
        <f t="shared" si="245"/>
        <v>116</v>
      </c>
      <c r="AH421" s="22">
        <f>SUM(AH416:AH420)</f>
        <v>42</v>
      </c>
    </row>
    <row r="422" spans="1:35" ht="18.75" x14ac:dyDescent="0.3">
      <c r="A422" s="27" t="s">
        <v>370</v>
      </c>
      <c r="B422" s="27"/>
    </row>
    <row r="423" spans="1:35" ht="15.75" x14ac:dyDescent="0.25">
      <c r="A423" s="10" t="s">
        <v>371</v>
      </c>
      <c r="B423" s="10" t="s">
        <v>226</v>
      </c>
      <c r="C423" s="10"/>
      <c r="D423" s="10"/>
      <c r="E423" s="10"/>
      <c r="F423" s="10"/>
      <c r="G423" s="69"/>
      <c r="H423" s="10"/>
      <c r="I423" s="10"/>
      <c r="J423" s="10"/>
      <c r="K423" s="10"/>
      <c r="L423" s="69"/>
      <c r="M423" s="10">
        <v>97</v>
      </c>
      <c r="N423" s="10">
        <v>66</v>
      </c>
      <c r="O423" s="10">
        <v>57</v>
      </c>
      <c r="P423" s="10">
        <v>0</v>
      </c>
      <c r="Q423" s="69">
        <f>SUM(M423:P423)</f>
        <v>220</v>
      </c>
      <c r="R423" s="10">
        <v>49</v>
      </c>
      <c r="S423" s="10">
        <v>25</v>
      </c>
      <c r="T423" s="10"/>
      <c r="U423" s="10">
        <v>0</v>
      </c>
      <c r="V423" s="69">
        <f>SUM(R423:U423)</f>
        <v>74</v>
      </c>
      <c r="W423" s="10"/>
      <c r="X423" s="10"/>
      <c r="Y423" s="10"/>
      <c r="Z423" s="10"/>
      <c r="AA423" s="69"/>
      <c r="AB423" s="10">
        <v>21</v>
      </c>
      <c r="AC423" s="10">
        <v>28</v>
      </c>
      <c r="AD423" s="10">
        <v>23</v>
      </c>
      <c r="AE423" s="10">
        <v>0</v>
      </c>
      <c r="AF423" s="69">
        <f>SUM(AB423:AE423)</f>
        <v>72</v>
      </c>
      <c r="AG423" s="22">
        <f>AF423+V423+Q423</f>
        <v>366</v>
      </c>
      <c r="AH423" s="10">
        <v>82</v>
      </c>
    </row>
    <row r="424" spans="1:35" ht="15.75" x14ac:dyDescent="0.25">
      <c r="A424" s="22" t="s">
        <v>371</v>
      </c>
      <c r="B424" s="22" t="s">
        <v>32</v>
      </c>
      <c r="C424" s="22"/>
      <c r="D424" s="22"/>
      <c r="E424" s="22"/>
      <c r="F424" s="22"/>
      <c r="G424" s="73"/>
      <c r="H424" s="22"/>
      <c r="I424" s="22"/>
      <c r="J424" s="22"/>
      <c r="K424" s="22"/>
      <c r="L424" s="73"/>
      <c r="M424" s="22">
        <v>97</v>
      </c>
      <c r="N424" s="22">
        <v>66</v>
      </c>
      <c r="O424" s="22">
        <v>57</v>
      </c>
      <c r="P424" s="22"/>
      <c r="Q424" s="69">
        <f>SUM(M424:P424)</f>
        <v>220</v>
      </c>
      <c r="R424" s="22">
        <v>49</v>
      </c>
      <c r="S424" s="22">
        <v>25</v>
      </c>
      <c r="T424" s="22"/>
      <c r="U424" s="22"/>
      <c r="V424" s="69">
        <f>SUM(R424:U424)</f>
        <v>74</v>
      </c>
      <c r="W424" s="22"/>
      <c r="X424" s="22"/>
      <c r="Y424" s="22"/>
      <c r="Z424" s="22"/>
      <c r="AA424" s="73"/>
      <c r="AB424" s="22">
        <v>21</v>
      </c>
      <c r="AC424" s="22">
        <v>28</v>
      </c>
      <c r="AD424" s="22">
        <v>23</v>
      </c>
      <c r="AE424" s="22"/>
      <c r="AF424" s="69">
        <f>SUM(AB424:AE424)</f>
        <v>72</v>
      </c>
      <c r="AG424" s="22">
        <f>AF424+V424+Q424</f>
        <v>366</v>
      </c>
      <c r="AH424" s="22">
        <v>82</v>
      </c>
      <c r="AI424">
        <v>366</v>
      </c>
    </row>
    <row r="425" spans="1:35" ht="18.75" x14ac:dyDescent="0.3">
      <c r="A425" s="27" t="s">
        <v>373</v>
      </c>
    </row>
    <row r="426" spans="1:35" ht="31.5" x14ac:dyDescent="0.25">
      <c r="A426" s="10" t="s">
        <v>374</v>
      </c>
      <c r="B426" s="10" t="s">
        <v>27</v>
      </c>
      <c r="C426" s="10">
        <v>25</v>
      </c>
      <c r="D426" s="10">
        <v>20</v>
      </c>
      <c r="E426" s="10">
        <v>16</v>
      </c>
      <c r="F426" s="10">
        <v>0</v>
      </c>
      <c r="G426" s="69">
        <f>SUM(C426:F426)</f>
        <v>61</v>
      </c>
      <c r="H426" s="10"/>
      <c r="I426" s="10"/>
      <c r="J426" s="10"/>
      <c r="K426" s="10"/>
      <c r="L426" s="69"/>
      <c r="M426" s="10">
        <v>24</v>
      </c>
      <c r="N426" s="10"/>
      <c r="O426" s="10">
        <v>6</v>
      </c>
      <c r="P426" s="10">
        <v>0</v>
      </c>
      <c r="Q426" s="69">
        <f>SUM(M426:P426)</f>
        <v>30</v>
      </c>
      <c r="R426" s="10"/>
      <c r="S426" s="10">
        <v>24</v>
      </c>
      <c r="T426" s="10">
        <v>10</v>
      </c>
      <c r="U426" s="10">
        <v>0</v>
      </c>
      <c r="V426" s="69">
        <f>SUM(R426:U426)</f>
        <v>34</v>
      </c>
      <c r="W426" s="10"/>
      <c r="X426" s="10"/>
      <c r="Y426" s="10"/>
      <c r="Z426" s="10"/>
      <c r="AA426" s="69"/>
      <c r="AB426" s="10"/>
      <c r="AC426" s="10">
        <v>29</v>
      </c>
      <c r="AD426" s="10">
        <v>38</v>
      </c>
      <c r="AE426" s="10">
        <v>61</v>
      </c>
      <c r="AF426" s="69">
        <f>SUM(AB426:AE426)</f>
        <v>128</v>
      </c>
      <c r="AG426" s="22">
        <f>AF426+AA426+V426+Q426+L426+G426</f>
        <v>253</v>
      </c>
      <c r="AH426" s="10">
        <v>93</v>
      </c>
    </row>
    <row r="427" spans="1:35" ht="15.75" x14ac:dyDescent="0.25">
      <c r="A427" s="10" t="s">
        <v>374</v>
      </c>
      <c r="B427" s="10" t="s">
        <v>29</v>
      </c>
      <c r="C427" s="10">
        <v>25</v>
      </c>
      <c r="D427" s="10">
        <v>16</v>
      </c>
      <c r="E427" s="10">
        <v>7</v>
      </c>
      <c r="F427" s="10"/>
      <c r="G427" s="69">
        <f t="shared" ref="G427:G433" si="247">SUM(C427:F427)</f>
        <v>48</v>
      </c>
      <c r="H427" s="10"/>
      <c r="I427" s="10"/>
      <c r="J427" s="10"/>
      <c r="K427" s="10"/>
      <c r="L427" s="69"/>
      <c r="M427" s="10"/>
      <c r="N427" s="10"/>
      <c r="O427" s="10">
        <v>5</v>
      </c>
      <c r="P427" s="10"/>
      <c r="Q427" s="69">
        <f t="shared" ref="Q427:Q432" si="248">SUM(M427:P427)</f>
        <v>5</v>
      </c>
      <c r="R427" s="10"/>
      <c r="S427" s="10">
        <v>10</v>
      </c>
      <c r="T427" s="10">
        <v>2</v>
      </c>
      <c r="U427" s="10"/>
      <c r="V427" s="69">
        <f t="shared" ref="V427:V432" si="249">SUM(R427:U427)</f>
        <v>12</v>
      </c>
      <c r="W427" s="10"/>
      <c r="X427" s="10"/>
      <c r="Y427" s="10"/>
      <c r="Z427" s="10"/>
      <c r="AA427" s="69"/>
      <c r="AB427" s="10"/>
      <c r="AC427" s="10">
        <v>32</v>
      </c>
      <c r="AD427" s="10">
        <v>39</v>
      </c>
      <c r="AE427" s="10">
        <v>51</v>
      </c>
      <c r="AF427" s="69">
        <f t="shared" ref="AF427:AF432" si="250">SUM(AB427:AE427)</f>
        <v>122</v>
      </c>
      <c r="AG427" s="22">
        <f t="shared" ref="AG427:AG433" si="251">AF427+AA427+V427+Q427+L427+G427</f>
        <v>187</v>
      </c>
      <c r="AH427" s="10">
        <v>65</v>
      </c>
    </row>
    <row r="428" spans="1:35" ht="15.75" x14ac:dyDescent="0.25">
      <c r="A428" s="10" t="s">
        <v>374</v>
      </c>
      <c r="B428" s="10" t="s">
        <v>30</v>
      </c>
      <c r="C428" s="10">
        <v>24</v>
      </c>
      <c r="D428" s="10">
        <v>8</v>
      </c>
      <c r="E428" s="10">
        <v>6</v>
      </c>
      <c r="F428" s="10"/>
      <c r="G428" s="69">
        <f t="shared" si="247"/>
        <v>38</v>
      </c>
      <c r="H428" s="10"/>
      <c r="I428" s="10"/>
      <c r="J428" s="10"/>
      <c r="K428" s="10"/>
      <c r="L428" s="69"/>
      <c r="M428" s="10">
        <v>2</v>
      </c>
      <c r="N428" s="10"/>
      <c r="O428" s="10"/>
      <c r="P428" s="10"/>
      <c r="Q428" s="69">
        <f t="shared" si="248"/>
        <v>2</v>
      </c>
      <c r="R428" s="10"/>
      <c r="S428" s="10">
        <v>6</v>
      </c>
      <c r="T428" s="10">
        <v>1</v>
      </c>
      <c r="U428" s="10"/>
      <c r="V428" s="69">
        <f t="shared" si="249"/>
        <v>7</v>
      </c>
      <c r="W428" s="10"/>
      <c r="X428" s="10"/>
      <c r="Y428" s="10"/>
      <c r="Z428" s="10"/>
      <c r="AA428" s="69"/>
      <c r="AB428" s="10"/>
      <c r="AC428" s="10">
        <v>24</v>
      </c>
      <c r="AD428" s="10">
        <v>23</v>
      </c>
      <c r="AE428" s="10">
        <v>30</v>
      </c>
      <c r="AF428" s="69">
        <f t="shared" si="250"/>
        <v>77</v>
      </c>
      <c r="AG428" s="22">
        <f t="shared" si="251"/>
        <v>124</v>
      </c>
      <c r="AH428" s="10">
        <v>102</v>
      </c>
    </row>
    <row r="429" spans="1:35" ht="15.75" x14ac:dyDescent="0.25">
      <c r="A429" s="10" t="s">
        <v>374</v>
      </c>
      <c r="B429" s="10" t="s">
        <v>225</v>
      </c>
      <c r="C429" s="10"/>
      <c r="D429" s="10"/>
      <c r="E429" s="10"/>
      <c r="F429" s="10"/>
      <c r="G429" s="69">
        <f t="shared" si="247"/>
        <v>0</v>
      </c>
      <c r="H429" s="10"/>
      <c r="I429" s="10"/>
      <c r="J429" s="10"/>
      <c r="K429" s="10"/>
      <c r="L429" s="69"/>
      <c r="M429" s="10">
        <v>11</v>
      </c>
      <c r="N429" s="10">
        <v>4</v>
      </c>
      <c r="O429" s="10">
        <v>7</v>
      </c>
      <c r="P429" s="10"/>
      <c r="Q429" s="69">
        <f t="shared" si="248"/>
        <v>22</v>
      </c>
      <c r="R429" s="10"/>
      <c r="S429" s="10">
        <v>1</v>
      </c>
      <c r="T429" s="10">
        <v>2</v>
      </c>
      <c r="U429" s="10"/>
      <c r="V429" s="69">
        <f t="shared" si="249"/>
        <v>3</v>
      </c>
      <c r="W429" s="10"/>
      <c r="X429" s="10"/>
      <c r="Y429" s="10"/>
      <c r="Z429" s="10"/>
      <c r="AA429" s="69"/>
      <c r="AB429" s="10"/>
      <c r="AC429" s="10">
        <v>6</v>
      </c>
      <c r="AD429" s="10">
        <v>3</v>
      </c>
      <c r="AE429" s="10">
        <v>3</v>
      </c>
      <c r="AF429" s="69">
        <f t="shared" si="250"/>
        <v>12</v>
      </c>
      <c r="AG429" s="22">
        <f t="shared" si="251"/>
        <v>37</v>
      </c>
      <c r="AH429" s="10">
        <v>12</v>
      </c>
    </row>
    <row r="430" spans="1:35" ht="15.75" x14ac:dyDescent="0.25">
      <c r="A430" s="10" t="s">
        <v>374</v>
      </c>
      <c r="B430" s="10" t="s">
        <v>31</v>
      </c>
      <c r="C430" s="10"/>
      <c r="D430" s="10"/>
      <c r="E430" s="10"/>
      <c r="F430" s="10"/>
      <c r="G430" s="69">
        <f t="shared" si="247"/>
        <v>0</v>
      </c>
      <c r="H430" s="10"/>
      <c r="I430" s="10"/>
      <c r="J430" s="10"/>
      <c r="K430" s="10"/>
      <c r="L430" s="69"/>
      <c r="M430" s="10">
        <v>2</v>
      </c>
      <c r="N430" s="10">
        <v>5</v>
      </c>
      <c r="O430" s="10">
        <v>5</v>
      </c>
      <c r="P430" s="10"/>
      <c r="Q430" s="69">
        <f t="shared" si="248"/>
        <v>12</v>
      </c>
      <c r="R430" s="10"/>
      <c r="S430" s="10">
        <v>5</v>
      </c>
      <c r="T430" s="10">
        <v>3</v>
      </c>
      <c r="U430" s="10"/>
      <c r="V430" s="69">
        <f t="shared" si="249"/>
        <v>8</v>
      </c>
      <c r="W430" s="10"/>
      <c r="X430" s="10"/>
      <c r="Y430" s="10"/>
      <c r="Z430" s="10"/>
      <c r="AA430" s="69"/>
      <c r="AB430" s="10"/>
      <c r="AC430" s="10"/>
      <c r="AD430" s="10"/>
      <c r="AE430" s="10"/>
      <c r="AF430" s="69">
        <f t="shared" si="250"/>
        <v>0</v>
      </c>
      <c r="AG430" s="22">
        <f t="shared" si="251"/>
        <v>20</v>
      </c>
      <c r="AH430" s="10">
        <v>8</v>
      </c>
    </row>
    <row r="431" spans="1:35" ht="15.75" x14ac:dyDescent="0.25">
      <c r="A431" s="10" t="s">
        <v>374</v>
      </c>
      <c r="B431" s="10" t="s">
        <v>227</v>
      </c>
      <c r="C431" s="10"/>
      <c r="D431" s="10"/>
      <c r="E431" s="10"/>
      <c r="F431" s="10"/>
      <c r="G431" s="69">
        <f t="shared" si="247"/>
        <v>0</v>
      </c>
      <c r="H431" s="10"/>
      <c r="I431" s="10"/>
      <c r="J431" s="10"/>
      <c r="K431" s="10"/>
      <c r="L431" s="69"/>
      <c r="M431" s="10"/>
      <c r="N431" s="10"/>
      <c r="O431" s="10"/>
      <c r="P431" s="10"/>
      <c r="Q431" s="69">
        <f t="shared" si="248"/>
        <v>0</v>
      </c>
      <c r="R431" s="10"/>
      <c r="S431" s="10"/>
      <c r="T431" s="10"/>
      <c r="U431" s="10"/>
      <c r="V431" s="69">
        <f t="shared" si="249"/>
        <v>0</v>
      </c>
      <c r="W431" s="10"/>
      <c r="X431" s="10"/>
      <c r="Y431" s="10"/>
      <c r="Z431" s="10"/>
      <c r="AA431" s="69"/>
      <c r="AB431" s="10"/>
      <c r="AC431" s="10">
        <v>6</v>
      </c>
      <c r="AD431" s="10"/>
      <c r="AE431" s="10">
        <v>2</v>
      </c>
      <c r="AF431" s="69">
        <f t="shared" si="250"/>
        <v>8</v>
      </c>
      <c r="AG431" s="22">
        <f t="shared" si="251"/>
        <v>8</v>
      </c>
      <c r="AH431" s="10">
        <v>2</v>
      </c>
    </row>
    <row r="432" spans="1:35" ht="31.5" x14ac:dyDescent="0.25">
      <c r="A432" s="10" t="s">
        <v>374</v>
      </c>
      <c r="B432" s="10" t="s">
        <v>379</v>
      </c>
      <c r="C432" s="10"/>
      <c r="D432" s="10"/>
      <c r="E432" s="10"/>
      <c r="F432" s="10"/>
      <c r="G432" s="69">
        <f t="shared" si="247"/>
        <v>0</v>
      </c>
      <c r="H432" s="10"/>
      <c r="I432" s="10"/>
      <c r="J432" s="10"/>
      <c r="K432" s="10"/>
      <c r="L432" s="69"/>
      <c r="M432" s="10"/>
      <c r="N432" s="10"/>
      <c r="O432" s="10"/>
      <c r="P432" s="10"/>
      <c r="Q432" s="69">
        <f t="shared" si="248"/>
        <v>0</v>
      </c>
      <c r="R432" s="10"/>
      <c r="S432" s="10"/>
      <c r="T432" s="10"/>
      <c r="U432" s="10"/>
      <c r="V432" s="69">
        <f t="shared" si="249"/>
        <v>0</v>
      </c>
      <c r="W432" s="10"/>
      <c r="X432" s="10"/>
      <c r="Y432" s="10"/>
      <c r="Z432" s="10"/>
      <c r="AA432" s="69"/>
      <c r="AB432" s="10"/>
      <c r="AC432" s="10"/>
      <c r="AD432" s="10"/>
      <c r="AE432" s="10">
        <v>2</v>
      </c>
      <c r="AF432" s="69">
        <f t="shared" si="250"/>
        <v>2</v>
      </c>
      <c r="AG432" s="22">
        <f t="shared" si="251"/>
        <v>2</v>
      </c>
      <c r="AH432" s="10">
        <v>2</v>
      </c>
    </row>
    <row r="433" spans="1:35" ht="15.75" x14ac:dyDescent="0.25">
      <c r="A433" s="22" t="s">
        <v>374</v>
      </c>
      <c r="B433" s="22" t="s">
        <v>375</v>
      </c>
      <c r="C433" s="22">
        <f>SUM(C426:C432)</f>
        <v>74</v>
      </c>
      <c r="D433" s="22">
        <f>SUM(D426:D432)</f>
        <v>44</v>
      </c>
      <c r="E433" s="22">
        <f>SUM(E426:E432)</f>
        <v>29</v>
      </c>
      <c r="F433" s="22"/>
      <c r="G433" s="69">
        <f t="shared" si="247"/>
        <v>147</v>
      </c>
      <c r="H433" s="22"/>
      <c r="I433" s="22"/>
      <c r="J433" s="22"/>
      <c r="K433" s="22"/>
      <c r="L433" s="73"/>
      <c r="M433" s="22">
        <f>SUM(M426:M432)</f>
        <v>39</v>
      </c>
      <c r="N433" s="22">
        <f>SUM(N426:N432)</f>
        <v>9</v>
      </c>
      <c r="O433" s="22">
        <f>SUM(O426:O432)</f>
        <v>23</v>
      </c>
      <c r="P433" s="22">
        <f t="shared" ref="P433:Q433" si="252">SUM(P426:P432)</f>
        <v>0</v>
      </c>
      <c r="Q433" s="22">
        <f t="shared" si="252"/>
        <v>71</v>
      </c>
      <c r="R433" s="22"/>
      <c r="S433" s="22">
        <f>SUM(S426:S432)</f>
        <v>46</v>
      </c>
      <c r="T433" s="22">
        <f>SUM(T426:T432)</f>
        <v>18</v>
      </c>
      <c r="U433" s="22">
        <f t="shared" ref="U433:V433" si="253">SUM(U426:U432)</f>
        <v>0</v>
      </c>
      <c r="V433" s="22">
        <f t="shared" si="253"/>
        <v>64</v>
      </c>
      <c r="W433" s="22"/>
      <c r="X433" s="22"/>
      <c r="Y433" s="22"/>
      <c r="Z433" s="22"/>
      <c r="AA433" s="73"/>
      <c r="AB433" s="22"/>
      <c r="AC433" s="22">
        <f>SUM(AC426:AC432)</f>
        <v>97</v>
      </c>
      <c r="AD433" s="22">
        <f>SUM(AD426:AD432)</f>
        <v>103</v>
      </c>
      <c r="AE433" s="22">
        <f>SUM(AE426:AE432)</f>
        <v>149</v>
      </c>
      <c r="AF433" s="22">
        <f>SUM(AF426:AF432)</f>
        <v>349</v>
      </c>
      <c r="AG433" s="22">
        <f t="shared" si="251"/>
        <v>631</v>
      </c>
      <c r="AH433" s="22">
        <f>SUM(AH426:AH432)</f>
        <v>284</v>
      </c>
      <c r="AI433">
        <v>631</v>
      </c>
    </row>
    <row r="434" spans="1:35" ht="18.75" x14ac:dyDescent="0.3">
      <c r="A434" s="27" t="s">
        <v>377</v>
      </c>
    </row>
    <row r="435" spans="1:35" ht="15.75" x14ac:dyDescent="0.25">
      <c r="A435" s="10" t="s">
        <v>378</v>
      </c>
      <c r="B435" s="10" t="s">
        <v>91</v>
      </c>
      <c r="C435" s="10">
        <v>13</v>
      </c>
      <c r="D435" s="10">
        <v>7</v>
      </c>
      <c r="E435" s="10">
        <v>6</v>
      </c>
      <c r="F435" s="10">
        <v>0</v>
      </c>
      <c r="G435" s="69">
        <f>SUM(C435:F435)</f>
        <v>26</v>
      </c>
      <c r="H435" s="10"/>
      <c r="I435" s="10"/>
      <c r="J435" s="10"/>
      <c r="K435" s="10"/>
      <c r="L435" s="69"/>
      <c r="M435" s="10"/>
      <c r="N435" s="10">
        <v>1</v>
      </c>
      <c r="O435" s="10"/>
      <c r="P435" s="10">
        <v>0</v>
      </c>
      <c r="Q435" s="69">
        <f>SUM(M435:P435)</f>
        <v>1</v>
      </c>
      <c r="R435" s="10"/>
      <c r="S435" s="10">
        <v>5</v>
      </c>
      <c r="T435" s="10">
        <v>3</v>
      </c>
      <c r="U435" s="10">
        <v>0</v>
      </c>
      <c r="V435" s="69">
        <f>SUM(R435:U435)</f>
        <v>8</v>
      </c>
      <c r="W435" s="10"/>
      <c r="X435" s="10"/>
      <c r="Y435" s="10"/>
      <c r="Z435" s="10"/>
      <c r="AA435" s="69"/>
      <c r="AB435" s="10"/>
      <c r="AC435" s="10"/>
      <c r="AD435" s="10"/>
      <c r="AE435" s="10">
        <v>0</v>
      </c>
      <c r="AF435" s="69">
        <f>SUM(AB435:AE435)</f>
        <v>0</v>
      </c>
      <c r="AG435" s="22">
        <f>AF435+AA435+V435+Q435+L435+G435</f>
        <v>35</v>
      </c>
      <c r="AH435" s="10">
        <v>9</v>
      </c>
    </row>
    <row r="436" spans="1:35" ht="31.5" x14ac:dyDescent="0.25">
      <c r="A436" s="10" t="s">
        <v>378</v>
      </c>
      <c r="B436" s="10" t="s">
        <v>102</v>
      </c>
      <c r="C436" s="10">
        <v>12</v>
      </c>
      <c r="D436" s="10">
        <v>8</v>
      </c>
      <c r="E436" s="10">
        <v>3</v>
      </c>
      <c r="F436" s="10"/>
      <c r="G436" s="69">
        <f t="shared" ref="G436:G444" si="254">SUM(C436:F436)</f>
        <v>23</v>
      </c>
      <c r="H436" s="10"/>
      <c r="I436" s="10"/>
      <c r="J436" s="10"/>
      <c r="K436" s="10"/>
      <c r="L436" s="69"/>
      <c r="M436" s="10"/>
      <c r="N436" s="10"/>
      <c r="O436" s="10">
        <v>2</v>
      </c>
      <c r="P436" s="10"/>
      <c r="Q436" s="69">
        <f t="shared" ref="Q436:Q443" si="255">SUM(M436:P436)</f>
        <v>2</v>
      </c>
      <c r="R436" s="10"/>
      <c r="S436" s="10">
        <v>5</v>
      </c>
      <c r="T436" s="10">
        <v>2</v>
      </c>
      <c r="U436" s="10"/>
      <c r="V436" s="69">
        <f t="shared" ref="V436:V444" si="256">SUM(R436:U436)</f>
        <v>7</v>
      </c>
      <c r="W436" s="10"/>
      <c r="X436" s="10"/>
      <c r="Y436" s="10"/>
      <c r="Z436" s="10"/>
      <c r="AA436" s="69"/>
      <c r="AB436" s="10"/>
      <c r="AC436" s="10"/>
      <c r="AD436" s="10"/>
      <c r="AE436" s="10"/>
      <c r="AF436" s="69">
        <f t="shared" ref="AF436:AF443" si="257">SUM(AB436:AE436)</f>
        <v>0</v>
      </c>
      <c r="AG436" s="22">
        <f t="shared" ref="AG436:AG444" si="258">AF436+AA436+V436+Q436+L436+G436</f>
        <v>32</v>
      </c>
      <c r="AH436" s="10">
        <v>7</v>
      </c>
    </row>
    <row r="437" spans="1:35" ht="69" customHeight="1" x14ac:dyDescent="0.25">
      <c r="A437" s="10" t="s">
        <v>378</v>
      </c>
      <c r="B437" s="10" t="s">
        <v>380</v>
      </c>
      <c r="C437" s="10">
        <v>10</v>
      </c>
      <c r="D437" s="10">
        <v>11</v>
      </c>
      <c r="E437" s="10"/>
      <c r="F437" s="10"/>
      <c r="G437" s="69">
        <f t="shared" si="254"/>
        <v>21</v>
      </c>
      <c r="H437" s="10"/>
      <c r="I437" s="10"/>
      <c r="J437" s="10"/>
      <c r="K437" s="10"/>
      <c r="L437" s="69"/>
      <c r="M437" s="10"/>
      <c r="N437" s="10">
        <v>2</v>
      </c>
      <c r="O437" s="10"/>
      <c r="P437" s="10"/>
      <c r="Q437" s="69">
        <f t="shared" si="255"/>
        <v>2</v>
      </c>
      <c r="R437" s="10"/>
      <c r="S437" s="10">
        <v>2</v>
      </c>
      <c r="T437" s="10"/>
      <c r="U437" s="10"/>
      <c r="V437" s="69">
        <f t="shared" si="256"/>
        <v>2</v>
      </c>
      <c r="W437" s="10"/>
      <c r="X437" s="10"/>
      <c r="Y437" s="10"/>
      <c r="Z437" s="10"/>
      <c r="AA437" s="69"/>
      <c r="AB437" s="10"/>
      <c r="AC437" s="10"/>
      <c r="AD437" s="10"/>
      <c r="AE437" s="10"/>
      <c r="AF437" s="69">
        <f t="shared" si="257"/>
        <v>0</v>
      </c>
      <c r="AG437" s="22">
        <f t="shared" si="258"/>
        <v>25</v>
      </c>
      <c r="AH437" s="10"/>
    </row>
    <row r="438" spans="1:35" ht="31.5" x14ac:dyDescent="0.25">
      <c r="A438" s="10" t="s">
        <v>378</v>
      </c>
      <c r="B438" s="10" t="s">
        <v>73</v>
      </c>
      <c r="C438" s="10">
        <v>10</v>
      </c>
      <c r="D438" s="10">
        <v>10</v>
      </c>
      <c r="E438" s="10"/>
      <c r="F438" s="10"/>
      <c r="G438" s="69">
        <f t="shared" si="254"/>
        <v>20</v>
      </c>
      <c r="H438" s="10"/>
      <c r="I438" s="10"/>
      <c r="J438" s="10"/>
      <c r="K438" s="10"/>
      <c r="L438" s="69"/>
      <c r="M438" s="10">
        <v>11</v>
      </c>
      <c r="N438" s="10">
        <v>8</v>
      </c>
      <c r="O438" s="10"/>
      <c r="P438" s="10"/>
      <c r="Q438" s="69">
        <f t="shared" si="255"/>
        <v>19</v>
      </c>
      <c r="R438" s="10"/>
      <c r="S438" s="10">
        <v>4</v>
      </c>
      <c r="T438" s="10"/>
      <c r="U438" s="10"/>
      <c r="V438" s="69">
        <f t="shared" si="256"/>
        <v>4</v>
      </c>
      <c r="W438" s="10"/>
      <c r="X438" s="10"/>
      <c r="Y438" s="10"/>
      <c r="Z438" s="10"/>
      <c r="AA438" s="69"/>
      <c r="AB438" s="10"/>
      <c r="AC438" s="10"/>
      <c r="AD438" s="10"/>
      <c r="AE438" s="10"/>
      <c r="AF438" s="69">
        <f t="shared" si="257"/>
        <v>0</v>
      </c>
      <c r="AG438" s="22">
        <f t="shared" si="258"/>
        <v>43</v>
      </c>
      <c r="AH438" s="10"/>
    </row>
    <row r="439" spans="1:35" ht="31.5" x14ac:dyDescent="0.25">
      <c r="A439" s="10" t="s">
        <v>378</v>
      </c>
      <c r="B439" s="10" t="s">
        <v>72</v>
      </c>
      <c r="C439" s="10"/>
      <c r="D439" s="10"/>
      <c r="E439" s="10"/>
      <c r="F439" s="10"/>
      <c r="G439" s="69">
        <f t="shared" si="254"/>
        <v>0</v>
      </c>
      <c r="H439" s="10"/>
      <c r="I439" s="10"/>
      <c r="J439" s="10"/>
      <c r="K439" s="10"/>
      <c r="L439" s="69"/>
      <c r="M439" s="10"/>
      <c r="N439" s="10"/>
      <c r="O439" s="10">
        <v>8</v>
      </c>
      <c r="P439" s="10"/>
      <c r="Q439" s="69">
        <f t="shared" si="255"/>
        <v>8</v>
      </c>
      <c r="R439" s="10"/>
      <c r="S439" s="10"/>
      <c r="T439" s="10">
        <v>2</v>
      </c>
      <c r="U439" s="10"/>
      <c r="V439" s="69">
        <f t="shared" si="256"/>
        <v>2</v>
      </c>
      <c r="W439" s="10"/>
      <c r="X439" s="10"/>
      <c r="Y439" s="10"/>
      <c r="Z439" s="10"/>
      <c r="AA439" s="69"/>
      <c r="AB439" s="10"/>
      <c r="AC439" s="10">
        <v>26</v>
      </c>
      <c r="AD439" s="10">
        <v>29</v>
      </c>
      <c r="AE439" s="10">
        <v>41</v>
      </c>
      <c r="AF439" s="69">
        <f t="shared" si="257"/>
        <v>96</v>
      </c>
      <c r="AG439" s="22">
        <f t="shared" si="258"/>
        <v>106</v>
      </c>
      <c r="AH439" s="10">
        <v>51</v>
      </c>
    </row>
    <row r="440" spans="1:35" ht="63" x14ac:dyDescent="0.25">
      <c r="A440" s="10" t="s">
        <v>378</v>
      </c>
      <c r="B440" s="10" t="s">
        <v>8</v>
      </c>
      <c r="C440" s="10"/>
      <c r="D440" s="10"/>
      <c r="E440" s="10"/>
      <c r="F440" s="10"/>
      <c r="G440" s="69">
        <f t="shared" si="254"/>
        <v>0</v>
      </c>
      <c r="H440" s="10"/>
      <c r="I440" s="10"/>
      <c r="J440" s="10"/>
      <c r="K440" s="10"/>
      <c r="L440" s="69"/>
      <c r="M440" s="10">
        <v>15</v>
      </c>
      <c r="N440" s="10">
        <v>8</v>
      </c>
      <c r="O440" s="10"/>
      <c r="P440" s="10"/>
      <c r="Q440" s="69">
        <f t="shared" si="255"/>
        <v>23</v>
      </c>
      <c r="R440" s="10"/>
      <c r="S440" s="10">
        <v>2</v>
      </c>
      <c r="T440" s="10"/>
      <c r="U440" s="10"/>
      <c r="V440" s="69">
        <f t="shared" si="256"/>
        <v>2</v>
      </c>
      <c r="W440" s="10"/>
      <c r="X440" s="10"/>
      <c r="Y440" s="10"/>
      <c r="Z440" s="10"/>
      <c r="AA440" s="69"/>
      <c r="AB440" s="10"/>
      <c r="AC440" s="10"/>
      <c r="AD440" s="10">
        <v>6</v>
      </c>
      <c r="AE440" s="10"/>
      <c r="AF440" s="69">
        <f t="shared" si="257"/>
        <v>6</v>
      </c>
      <c r="AG440" s="22">
        <f t="shared" si="258"/>
        <v>31</v>
      </c>
      <c r="AH440" s="10"/>
    </row>
    <row r="441" spans="1:35" ht="85.5" customHeight="1" x14ac:dyDescent="0.25">
      <c r="A441" s="10" t="s">
        <v>378</v>
      </c>
      <c r="B441" s="10" t="s">
        <v>292</v>
      </c>
      <c r="C441" s="10"/>
      <c r="D441" s="10"/>
      <c r="E441" s="10"/>
      <c r="F441" s="10"/>
      <c r="G441" s="69">
        <f t="shared" si="254"/>
        <v>0</v>
      </c>
      <c r="H441" s="10"/>
      <c r="I441" s="10"/>
      <c r="J441" s="10"/>
      <c r="K441" s="10"/>
      <c r="L441" s="69"/>
      <c r="M441" s="10">
        <v>5</v>
      </c>
      <c r="N441" s="10"/>
      <c r="O441" s="10">
        <v>8</v>
      </c>
      <c r="P441" s="10"/>
      <c r="Q441" s="69">
        <f t="shared" si="255"/>
        <v>13</v>
      </c>
      <c r="R441" s="10"/>
      <c r="S441" s="10"/>
      <c r="T441" s="10">
        <v>1</v>
      </c>
      <c r="U441" s="10"/>
      <c r="V441" s="69">
        <f t="shared" si="256"/>
        <v>1</v>
      </c>
      <c r="W441" s="10"/>
      <c r="X441" s="10"/>
      <c r="Y441" s="10"/>
      <c r="Z441" s="10"/>
      <c r="AA441" s="69"/>
      <c r="AB441" s="10"/>
      <c r="AC441" s="10">
        <v>8</v>
      </c>
      <c r="AD441" s="10"/>
      <c r="AE441" s="10">
        <v>16</v>
      </c>
      <c r="AF441" s="69">
        <f t="shared" si="257"/>
        <v>24</v>
      </c>
      <c r="AG441" s="22">
        <f t="shared" si="258"/>
        <v>38</v>
      </c>
      <c r="AH441" s="10">
        <v>25</v>
      </c>
    </row>
    <row r="442" spans="1:35" ht="15.75" x14ac:dyDescent="0.25">
      <c r="A442" s="10" t="s">
        <v>378</v>
      </c>
      <c r="B442" s="10" t="s">
        <v>212</v>
      </c>
      <c r="C442" s="10"/>
      <c r="D442" s="10"/>
      <c r="E442" s="10"/>
      <c r="F442" s="10"/>
      <c r="G442" s="69">
        <f t="shared" si="254"/>
        <v>0</v>
      </c>
      <c r="H442" s="10"/>
      <c r="I442" s="10"/>
      <c r="J442" s="10"/>
      <c r="K442" s="10"/>
      <c r="L442" s="69"/>
      <c r="M442" s="10">
        <v>18</v>
      </c>
      <c r="N442" s="10">
        <v>16</v>
      </c>
      <c r="O442" s="10">
        <v>14</v>
      </c>
      <c r="P442" s="10"/>
      <c r="Q442" s="69">
        <f t="shared" si="255"/>
        <v>48</v>
      </c>
      <c r="R442" s="10"/>
      <c r="S442" s="10">
        <v>7</v>
      </c>
      <c r="T442" s="10">
        <v>1</v>
      </c>
      <c r="U442" s="10"/>
      <c r="V442" s="69">
        <f t="shared" si="256"/>
        <v>8</v>
      </c>
      <c r="W442" s="10"/>
      <c r="X442" s="10"/>
      <c r="Y442" s="10"/>
      <c r="Z442" s="10"/>
      <c r="AA442" s="69"/>
      <c r="AB442" s="10"/>
      <c r="AC442" s="10">
        <v>9</v>
      </c>
      <c r="AD442" s="10">
        <v>29</v>
      </c>
      <c r="AE442" s="10">
        <v>36</v>
      </c>
      <c r="AF442" s="69">
        <f t="shared" si="257"/>
        <v>74</v>
      </c>
      <c r="AG442" s="22">
        <f t="shared" si="258"/>
        <v>130</v>
      </c>
      <c r="AH442" s="10">
        <v>51</v>
      </c>
    </row>
    <row r="443" spans="1:35" ht="27.75" customHeight="1" x14ac:dyDescent="0.25">
      <c r="A443" s="10" t="s">
        <v>378</v>
      </c>
      <c r="B443" s="10" t="s">
        <v>112</v>
      </c>
      <c r="C443" s="10"/>
      <c r="D443" s="10"/>
      <c r="E443" s="10"/>
      <c r="F443" s="10"/>
      <c r="G443" s="69">
        <f t="shared" si="254"/>
        <v>0</v>
      </c>
      <c r="H443" s="10"/>
      <c r="I443" s="10"/>
      <c r="J443" s="10"/>
      <c r="K443" s="10"/>
      <c r="L443" s="69"/>
      <c r="M443" s="10">
        <v>13</v>
      </c>
      <c r="N443" s="10">
        <v>11</v>
      </c>
      <c r="O443" s="10">
        <v>4</v>
      </c>
      <c r="P443" s="10"/>
      <c r="Q443" s="69">
        <f t="shared" si="255"/>
        <v>28</v>
      </c>
      <c r="R443" s="10"/>
      <c r="S443" s="10">
        <v>1</v>
      </c>
      <c r="T443" s="10">
        <v>1</v>
      </c>
      <c r="U443" s="10"/>
      <c r="V443" s="69">
        <f t="shared" si="256"/>
        <v>2</v>
      </c>
      <c r="W443" s="10"/>
      <c r="X443" s="10"/>
      <c r="Y443" s="10"/>
      <c r="Z443" s="10"/>
      <c r="AA443" s="69"/>
      <c r="AB443" s="10"/>
      <c r="AC443" s="10">
        <v>5</v>
      </c>
      <c r="AD443" s="10">
        <v>13</v>
      </c>
      <c r="AE443" s="10"/>
      <c r="AF443" s="69">
        <f t="shared" si="257"/>
        <v>18</v>
      </c>
      <c r="AG443" s="22">
        <f t="shared" si="258"/>
        <v>48</v>
      </c>
      <c r="AH443" s="10">
        <v>5</v>
      </c>
    </row>
    <row r="444" spans="1:35" ht="15.75" x14ac:dyDescent="0.25">
      <c r="A444" s="22" t="s">
        <v>378</v>
      </c>
      <c r="B444" s="22" t="s">
        <v>16</v>
      </c>
      <c r="C444" s="22">
        <f>SUM(C435:C443)</f>
        <v>45</v>
      </c>
      <c r="D444" s="22">
        <f>SUM(D435:D443)</f>
        <v>36</v>
      </c>
      <c r="E444" s="22">
        <f>SUM(E435:E443)</f>
        <v>9</v>
      </c>
      <c r="F444" s="22"/>
      <c r="G444" s="69">
        <f t="shared" si="254"/>
        <v>90</v>
      </c>
      <c r="H444" s="22"/>
      <c r="I444" s="22"/>
      <c r="J444" s="22"/>
      <c r="K444" s="22"/>
      <c r="L444" s="73"/>
      <c r="M444" s="22">
        <f>SUM(M435:M443)</f>
        <v>62</v>
      </c>
      <c r="N444" s="22">
        <f>SUM(N435:N443)</f>
        <v>46</v>
      </c>
      <c r="O444" s="22">
        <f>SUM(O435:O443)</f>
        <v>36</v>
      </c>
      <c r="P444" s="22">
        <f t="shared" ref="P444:Q444" si="259">SUM(P435:P443)</f>
        <v>0</v>
      </c>
      <c r="Q444" s="22">
        <f t="shared" si="259"/>
        <v>144</v>
      </c>
      <c r="R444" s="22"/>
      <c r="S444" s="22">
        <f>SUM(S435:S443)</f>
        <v>26</v>
      </c>
      <c r="T444" s="22">
        <f>SUM(T435:T443)</f>
        <v>10</v>
      </c>
      <c r="U444" s="22"/>
      <c r="V444" s="69">
        <f t="shared" si="256"/>
        <v>36</v>
      </c>
      <c r="W444" s="22"/>
      <c r="X444" s="22"/>
      <c r="Y444" s="22"/>
      <c r="Z444" s="22"/>
      <c r="AA444" s="73"/>
      <c r="AB444" s="22"/>
      <c r="AC444" s="22">
        <f>SUM(AC435:AC443)</f>
        <v>48</v>
      </c>
      <c r="AD444" s="22">
        <f>SUM(AD435:AD443)</f>
        <v>77</v>
      </c>
      <c r="AE444" s="22">
        <f>SUM(AE435:AE443)</f>
        <v>93</v>
      </c>
      <c r="AF444" s="22">
        <f>SUM(AF435:AF443)</f>
        <v>218</v>
      </c>
      <c r="AG444" s="22">
        <f t="shared" si="258"/>
        <v>488</v>
      </c>
      <c r="AH444" s="22">
        <f>SUM(AH435:AH443)</f>
        <v>148</v>
      </c>
      <c r="AI444">
        <v>488</v>
      </c>
    </row>
    <row r="445" spans="1:35" ht="18.75" x14ac:dyDescent="0.3">
      <c r="A445" s="27" t="s">
        <v>383</v>
      </c>
    </row>
    <row r="446" spans="1:35" ht="15.75" x14ac:dyDescent="0.25">
      <c r="A446" s="10" t="s">
        <v>384</v>
      </c>
      <c r="B446" s="10" t="s">
        <v>157</v>
      </c>
      <c r="C446" s="2"/>
      <c r="D446" s="2"/>
      <c r="E446" s="2"/>
      <c r="F446" s="2"/>
      <c r="G446" s="89"/>
      <c r="H446" s="10">
        <v>25</v>
      </c>
      <c r="I446" s="10">
        <v>23</v>
      </c>
      <c r="J446" s="10">
        <v>25</v>
      </c>
      <c r="K446" s="10">
        <v>21</v>
      </c>
      <c r="L446" s="69">
        <f>SUM(H446:K446)</f>
        <v>94</v>
      </c>
      <c r="M446" s="10"/>
      <c r="N446" s="10"/>
      <c r="O446" s="10"/>
      <c r="P446" s="10"/>
      <c r="Q446" s="69"/>
      <c r="R446" s="10">
        <v>18</v>
      </c>
      <c r="S446" s="10">
        <v>4</v>
      </c>
      <c r="T446" s="10">
        <v>8</v>
      </c>
      <c r="U446" s="10">
        <v>11</v>
      </c>
      <c r="V446" s="69">
        <f>SUM(R446:U446)</f>
        <v>41</v>
      </c>
      <c r="W446" s="10"/>
      <c r="X446" s="10"/>
      <c r="Y446" s="10"/>
      <c r="Z446" s="10"/>
      <c r="AA446" s="69"/>
      <c r="AB446" s="10"/>
      <c r="AC446" s="10"/>
      <c r="AD446" s="10"/>
      <c r="AE446" s="10">
        <v>0</v>
      </c>
      <c r="AF446" s="69"/>
      <c r="AG446" s="22">
        <f t="shared" ref="AG446:AG451" si="260">V446+L446</f>
        <v>135</v>
      </c>
      <c r="AH446" s="10">
        <v>33</v>
      </c>
    </row>
    <row r="447" spans="1:35" ht="15.75" x14ac:dyDescent="0.25">
      <c r="A447" s="10" t="s">
        <v>384</v>
      </c>
      <c r="B447" s="10" t="s">
        <v>149</v>
      </c>
      <c r="C447" s="2"/>
      <c r="D447" s="2"/>
      <c r="E447" s="2"/>
      <c r="F447" s="2"/>
      <c r="G447" s="89"/>
      <c r="H447" s="10">
        <v>24</v>
      </c>
      <c r="I447" s="10">
        <v>21</v>
      </c>
      <c r="J447" s="10">
        <v>21</v>
      </c>
      <c r="K447" s="10">
        <v>0</v>
      </c>
      <c r="L447" s="69">
        <f t="shared" ref="L447:L451" si="261">SUM(H447:K447)</f>
        <v>66</v>
      </c>
      <c r="M447" s="10"/>
      <c r="N447" s="10"/>
      <c r="O447" s="10"/>
      <c r="P447" s="10"/>
      <c r="Q447" s="69"/>
      <c r="R447" s="10">
        <v>7</v>
      </c>
      <c r="S447" s="10">
        <v>0</v>
      </c>
      <c r="T447" s="10">
        <v>6</v>
      </c>
      <c r="U447" s="10">
        <v>0</v>
      </c>
      <c r="V447" s="69">
        <f t="shared" ref="V447:V451" si="262">SUM(R447:U447)</f>
        <v>13</v>
      </c>
      <c r="W447" s="10"/>
      <c r="X447" s="10"/>
      <c r="Y447" s="10"/>
      <c r="Z447" s="10"/>
      <c r="AA447" s="69"/>
      <c r="AB447" s="10"/>
      <c r="AC447" s="10"/>
      <c r="AD447" s="10"/>
      <c r="AE447" s="10"/>
      <c r="AF447" s="69"/>
      <c r="AG447" s="22">
        <f t="shared" si="260"/>
        <v>79</v>
      </c>
      <c r="AH447" s="10">
        <v>27</v>
      </c>
    </row>
    <row r="448" spans="1:35" ht="15.75" x14ac:dyDescent="0.25">
      <c r="A448" s="10" t="s">
        <v>384</v>
      </c>
      <c r="B448" s="10" t="s">
        <v>141</v>
      </c>
      <c r="C448" s="2"/>
      <c r="D448" s="2"/>
      <c r="E448" s="2"/>
      <c r="F448" s="2"/>
      <c r="G448" s="89"/>
      <c r="H448" s="10">
        <v>0</v>
      </c>
      <c r="I448" s="10">
        <v>0</v>
      </c>
      <c r="J448" s="10">
        <v>0</v>
      </c>
      <c r="K448" s="10">
        <v>0</v>
      </c>
      <c r="L448" s="69">
        <f t="shared" si="261"/>
        <v>0</v>
      </c>
      <c r="M448" s="10"/>
      <c r="N448" s="10"/>
      <c r="O448" s="10"/>
      <c r="P448" s="10"/>
      <c r="Q448" s="69"/>
      <c r="R448" s="10">
        <v>53</v>
      </c>
      <c r="S448" s="10">
        <v>24</v>
      </c>
      <c r="T448" s="10">
        <v>30</v>
      </c>
      <c r="U448" s="10">
        <v>0</v>
      </c>
      <c r="V448" s="69">
        <f t="shared" si="262"/>
        <v>107</v>
      </c>
      <c r="W448" s="10"/>
      <c r="X448" s="10"/>
      <c r="Y448" s="10"/>
      <c r="Z448" s="10"/>
      <c r="AA448" s="69"/>
      <c r="AB448" s="10"/>
      <c r="AC448" s="10"/>
      <c r="AD448" s="10"/>
      <c r="AE448" s="10"/>
      <c r="AF448" s="69"/>
      <c r="AG448" s="22">
        <f t="shared" si="260"/>
        <v>107</v>
      </c>
      <c r="AH448" s="10">
        <v>30</v>
      </c>
    </row>
    <row r="449" spans="1:35" ht="15.75" x14ac:dyDescent="0.25">
      <c r="A449" s="10" t="s">
        <v>384</v>
      </c>
      <c r="B449" s="10" t="s">
        <v>151</v>
      </c>
      <c r="C449" s="2"/>
      <c r="D449" s="2"/>
      <c r="E449" s="2"/>
      <c r="F449" s="2"/>
      <c r="G449" s="89"/>
      <c r="H449" s="10">
        <v>25</v>
      </c>
      <c r="I449" s="10">
        <v>24</v>
      </c>
      <c r="J449" s="10">
        <v>21</v>
      </c>
      <c r="K449" s="10">
        <v>0</v>
      </c>
      <c r="L449" s="69">
        <f t="shared" si="261"/>
        <v>70</v>
      </c>
      <c r="M449" s="10"/>
      <c r="N449" s="10"/>
      <c r="O449" s="10"/>
      <c r="P449" s="10"/>
      <c r="Q449" s="69"/>
      <c r="R449" s="10">
        <v>23</v>
      </c>
      <c r="S449" s="10">
        <v>14</v>
      </c>
      <c r="T449" s="10">
        <v>20</v>
      </c>
      <c r="U449" s="10">
        <v>0</v>
      </c>
      <c r="V449" s="69">
        <f t="shared" si="262"/>
        <v>57</v>
      </c>
      <c r="W449" s="10"/>
      <c r="X449" s="10"/>
      <c r="Y449" s="10"/>
      <c r="Z449" s="10"/>
      <c r="AA449" s="69"/>
      <c r="AB449" s="10"/>
      <c r="AC449" s="10"/>
      <c r="AD449" s="10"/>
      <c r="AE449" s="10"/>
      <c r="AF449" s="69"/>
      <c r="AG449" s="22">
        <f t="shared" si="260"/>
        <v>127</v>
      </c>
      <c r="AH449" s="10">
        <v>41</v>
      </c>
    </row>
    <row r="450" spans="1:35" ht="19.5" customHeight="1" x14ac:dyDescent="0.25">
      <c r="A450" s="10" t="s">
        <v>384</v>
      </c>
      <c r="B450" s="10" t="s">
        <v>137</v>
      </c>
      <c r="C450" s="2"/>
      <c r="D450" s="2"/>
      <c r="E450" s="2"/>
      <c r="F450" s="2"/>
      <c r="G450" s="89"/>
      <c r="H450" s="10">
        <v>34</v>
      </c>
      <c r="I450" s="10">
        <v>14</v>
      </c>
      <c r="J450" s="10">
        <v>21</v>
      </c>
      <c r="K450" s="10">
        <v>0</v>
      </c>
      <c r="L450" s="69">
        <f t="shared" si="261"/>
        <v>69</v>
      </c>
      <c r="M450" s="10"/>
      <c r="N450" s="10"/>
      <c r="O450" s="10"/>
      <c r="P450" s="10"/>
      <c r="Q450" s="69"/>
      <c r="R450" s="10">
        <v>0</v>
      </c>
      <c r="S450" s="10">
        <v>0</v>
      </c>
      <c r="T450" s="10">
        <v>1</v>
      </c>
      <c r="U450" s="10">
        <v>0</v>
      </c>
      <c r="V450" s="69">
        <f t="shared" si="262"/>
        <v>1</v>
      </c>
      <c r="W450" s="10"/>
      <c r="X450" s="10"/>
      <c r="Y450" s="10"/>
      <c r="Z450" s="10"/>
      <c r="AA450" s="69"/>
      <c r="AB450" s="10"/>
      <c r="AC450" s="10"/>
      <c r="AD450" s="10"/>
      <c r="AE450" s="10"/>
      <c r="AF450" s="69"/>
      <c r="AG450" s="22">
        <f t="shared" si="260"/>
        <v>70</v>
      </c>
      <c r="AH450" s="10">
        <v>22</v>
      </c>
    </row>
    <row r="451" spans="1:35" ht="15.75" x14ac:dyDescent="0.25">
      <c r="A451" s="22" t="s">
        <v>384</v>
      </c>
      <c r="B451" s="22" t="s">
        <v>13</v>
      </c>
      <c r="C451" s="122"/>
      <c r="D451" s="122"/>
      <c r="E451" s="122"/>
      <c r="F451" s="122"/>
      <c r="G451" s="89"/>
      <c r="H451" s="22">
        <f t="shared" ref="H451:K451" si="263">SUM(H446:H450)</f>
        <v>108</v>
      </c>
      <c r="I451" s="22">
        <f t="shared" si="263"/>
        <v>82</v>
      </c>
      <c r="J451" s="22">
        <f t="shared" si="263"/>
        <v>88</v>
      </c>
      <c r="K451" s="22">
        <f t="shared" si="263"/>
        <v>21</v>
      </c>
      <c r="L451" s="69">
        <f t="shared" si="261"/>
        <v>299</v>
      </c>
      <c r="M451" s="22"/>
      <c r="N451" s="22"/>
      <c r="O451" s="22"/>
      <c r="P451" s="22"/>
      <c r="Q451" s="73"/>
      <c r="R451" s="22">
        <f t="shared" ref="R451:U451" si="264">SUM(R446:R450)</f>
        <v>101</v>
      </c>
      <c r="S451" s="22">
        <f t="shared" si="264"/>
        <v>42</v>
      </c>
      <c r="T451" s="22">
        <f t="shared" si="264"/>
        <v>65</v>
      </c>
      <c r="U451" s="22">
        <f t="shared" si="264"/>
        <v>11</v>
      </c>
      <c r="V451" s="69">
        <f t="shared" si="262"/>
        <v>219</v>
      </c>
      <c r="W451" s="22"/>
      <c r="X451" s="22"/>
      <c r="Y451" s="22"/>
      <c r="Z451" s="22"/>
      <c r="AA451" s="73"/>
      <c r="AB451" s="22"/>
      <c r="AC451" s="22"/>
      <c r="AD451" s="22"/>
      <c r="AE451" s="22"/>
      <c r="AF451" s="73"/>
      <c r="AG451" s="22">
        <f t="shared" si="260"/>
        <v>518</v>
      </c>
      <c r="AH451" s="22">
        <f>SUM(AH446:AH450)</f>
        <v>153</v>
      </c>
      <c r="AI451">
        <v>518</v>
      </c>
    </row>
    <row r="452" spans="1:35" ht="18.75" x14ac:dyDescent="0.3">
      <c r="A452" s="27" t="s">
        <v>385</v>
      </c>
    </row>
    <row r="453" spans="1:35" ht="31.5" x14ac:dyDescent="0.25">
      <c r="A453" s="10" t="s">
        <v>386</v>
      </c>
      <c r="B453" s="10" t="s">
        <v>387</v>
      </c>
      <c r="C453" s="10">
        <v>20</v>
      </c>
      <c r="D453" s="10">
        <v>20</v>
      </c>
      <c r="E453" s="10">
        <v>21</v>
      </c>
      <c r="F453" s="10">
        <v>0</v>
      </c>
      <c r="G453" s="69">
        <f>SUM(C453:F453)</f>
        <v>61</v>
      </c>
      <c r="H453" s="10"/>
      <c r="I453" s="10"/>
      <c r="J453" s="10"/>
      <c r="K453" s="10"/>
      <c r="L453" s="69"/>
      <c r="M453" s="10">
        <v>10</v>
      </c>
      <c r="N453" s="10">
        <v>7</v>
      </c>
      <c r="O453" s="10">
        <v>4</v>
      </c>
      <c r="P453" s="10">
        <v>0</v>
      </c>
      <c r="Q453" s="69">
        <f>SUM(M453:P453)</f>
        <v>21</v>
      </c>
      <c r="R453" s="10"/>
      <c r="S453" s="10">
        <v>10</v>
      </c>
      <c r="T453" s="10">
        <v>1</v>
      </c>
      <c r="U453" s="10">
        <v>0</v>
      </c>
      <c r="V453" s="69">
        <f>SUM(R453:U453)</f>
        <v>11</v>
      </c>
      <c r="W453" s="10"/>
      <c r="X453" s="10"/>
      <c r="Y453" s="10"/>
      <c r="Z453" s="10"/>
      <c r="AA453" s="69"/>
      <c r="AB453" s="10">
        <v>13</v>
      </c>
      <c r="AC453" s="10">
        <v>37</v>
      </c>
      <c r="AD453" s="10">
        <v>30</v>
      </c>
      <c r="AE453" s="10">
        <v>0</v>
      </c>
      <c r="AF453" s="69">
        <f>SUM(AB453:AE453)</f>
        <v>80</v>
      </c>
      <c r="AG453" s="22">
        <f>AF453+AA453+V453+Q453+L453+G453</f>
        <v>173</v>
      </c>
      <c r="AH453" s="10">
        <v>57</v>
      </c>
    </row>
    <row r="454" spans="1:35" ht="15.75" x14ac:dyDescent="0.25">
      <c r="A454" s="10" t="s">
        <v>386</v>
      </c>
      <c r="B454" s="10" t="s">
        <v>91</v>
      </c>
      <c r="C454" s="10">
        <v>25</v>
      </c>
      <c r="D454" s="10">
        <v>20</v>
      </c>
      <c r="E454" s="10">
        <v>21</v>
      </c>
      <c r="F454" s="10"/>
      <c r="G454" s="69">
        <f t="shared" ref="G454:G458" si="265">SUM(C454:F454)</f>
        <v>66</v>
      </c>
      <c r="H454" s="10"/>
      <c r="I454" s="10"/>
      <c r="J454" s="10"/>
      <c r="K454" s="10"/>
      <c r="L454" s="69"/>
      <c r="M454" s="10">
        <v>0</v>
      </c>
      <c r="N454" s="10">
        <v>0</v>
      </c>
      <c r="O454" s="10">
        <v>0</v>
      </c>
      <c r="P454" s="10"/>
      <c r="Q454" s="69">
        <f t="shared" ref="Q454:Q457" si="266">SUM(M454:P454)</f>
        <v>0</v>
      </c>
      <c r="R454" s="10"/>
      <c r="S454" s="10">
        <v>14</v>
      </c>
      <c r="T454" s="10">
        <v>3</v>
      </c>
      <c r="U454" s="10"/>
      <c r="V454" s="69">
        <f t="shared" ref="V454:V458" si="267">SUM(R454:U454)</f>
        <v>17</v>
      </c>
      <c r="W454" s="10"/>
      <c r="X454" s="10"/>
      <c r="Y454" s="10"/>
      <c r="Z454" s="10"/>
      <c r="AA454" s="69"/>
      <c r="AB454" s="10">
        <v>0</v>
      </c>
      <c r="AC454" s="10">
        <v>0</v>
      </c>
      <c r="AD454" s="10">
        <v>0</v>
      </c>
      <c r="AE454" s="10"/>
      <c r="AF454" s="69">
        <f t="shared" ref="AF454:AF457" si="268">SUM(AB454:AE454)</f>
        <v>0</v>
      </c>
      <c r="AG454" s="22">
        <f t="shared" ref="AG454:AG458" si="269">AF454+AA454+V454+Q454+L454+G454</f>
        <v>83</v>
      </c>
      <c r="AH454" s="10">
        <v>24</v>
      </c>
    </row>
    <row r="455" spans="1:35" ht="30" customHeight="1" x14ac:dyDescent="0.25">
      <c r="A455" s="10" t="s">
        <v>386</v>
      </c>
      <c r="B455" s="10" t="s">
        <v>98</v>
      </c>
      <c r="C455" s="10">
        <v>10</v>
      </c>
      <c r="D455" s="10">
        <v>6</v>
      </c>
      <c r="E455" s="10">
        <v>0</v>
      </c>
      <c r="F455" s="10"/>
      <c r="G455" s="69">
        <f t="shared" si="265"/>
        <v>16</v>
      </c>
      <c r="H455" s="10"/>
      <c r="I455" s="10"/>
      <c r="J455" s="10"/>
      <c r="K455" s="10"/>
      <c r="L455" s="69"/>
      <c r="M455" s="10">
        <v>3</v>
      </c>
      <c r="N455" s="10">
        <v>0</v>
      </c>
      <c r="O455" s="10">
        <v>0</v>
      </c>
      <c r="P455" s="10"/>
      <c r="Q455" s="69">
        <f t="shared" si="266"/>
        <v>3</v>
      </c>
      <c r="R455" s="10"/>
      <c r="S455" s="10">
        <v>2</v>
      </c>
      <c r="T455" s="10">
        <v>0</v>
      </c>
      <c r="U455" s="10"/>
      <c r="V455" s="69">
        <f t="shared" si="267"/>
        <v>2</v>
      </c>
      <c r="W455" s="10"/>
      <c r="X455" s="10"/>
      <c r="Y455" s="10"/>
      <c r="Z455" s="10"/>
      <c r="AA455" s="69"/>
      <c r="AB455" s="10">
        <v>0</v>
      </c>
      <c r="AC455" s="10">
        <v>6</v>
      </c>
      <c r="AD455" s="10">
        <v>6</v>
      </c>
      <c r="AE455" s="10"/>
      <c r="AF455" s="69">
        <f t="shared" si="268"/>
        <v>12</v>
      </c>
      <c r="AG455" s="22">
        <f t="shared" si="269"/>
        <v>33</v>
      </c>
      <c r="AH455" s="10">
        <v>6</v>
      </c>
    </row>
    <row r="456" spans="1:35" ht="31.5" x14ac:dyDescent="0.25">
      <c r="A456" s="10" t="s">
        <v>386</v>
      </c>
      <c r="B456" s="10" t="s">
        <v>9</v>
      </c>
      <c r="C456" s="10">
        <v>0</v>
      </c>
      <c r="D456" s="10">
        <v>0</v>
      </c>
      <c r="E456" s="10">
        <v>0</v>
      </c>
      <c r="F456" s="10"/>
      <c r="G456" s="69">
        <f t="shared" si="265"/>
        <v>0</v>
      </c>
      <c r="H456" s="10"/>
      <c r="I456" s="10"/>
      <c r="J456" s="10"/>
      <c r="K456" s="10"/>
      <c r="L456" s="69"/>
      <c r="M456" s="10">
        <v>15</v>
      </c>
      <c r="N456" s="10">
        <v>18</v>
      </c>
      <c r="O456" s="10">
        <v>10</v>
      </c>
      <c r="P456" s="10"/>
      <c r="Q456" s="69">
        <f t="shared" si="266"/>
        <v>43</v>
      </c>
      <c r="R456" s="10"/>
      <c r="S456" s="10">
        <v>5</v>
      </c>
      <c r="T456" s="10">
        <v>2</v>
      </c>
      <c r="U456" s="10"/>
      <c r="V456" s="69">
        <f t="shared" si="267"/>
        <v>7</v>
      </c>
      <c r="W456" s="10"/>
      <c r="X456" s="10"/>
      <c r="Y456" s="10"/>
      <c r="Z456" s="10"/>
      <c r="AA456" s="69"/>
      <c r="AB456" s="10">
        <v>14</v>
      </c>
      <c r="AC456" s="10">
        <v>11</v>
      </c>
      <c r="AD456" s="10">
        <v>10</v>
      </c>
      <c r="AE456" s="10"/>
      <c r="AF456" s="69">
        <f t="shared" si="268"/>
        <v>35</v>
      </c>
      <c r="AG456" s="22">
        <f t="shared" si="269"/>
        <v>85</v>
      </c>
      <c r="AH456" s="10">
        <v>23</v>
      </c>
    </row>
    <row r="457" spans="1:35" ht="15.75" customHeight="1" x14ac:dyDescent="0.25">
      <c r="A457" s="10" t="s">
        <v>386</v>
      </c>
      <c r="B457" s="10" t="s">
        <v>219</v>
      </c>
      <c r="C457" s="10">
        <v>0</v>
      </c>
      <c r="D457" s="10">
        <v>0</v>
      </c>
      <c r="E457" s="10">
        <v>0</v>
      </c>
      <c r="F457" s="10"/>
      <c r="G457" s="69">
        <f t="shared" si="265"/>
        <v>0</v>
      </c>
      <c r="H457" s="10"/>
      <c r="I457" s="10"/>
      <c r="J457" s="10"/>
      <c r="K457" s="10"/>
      <c r="L457" s="69"/>
      <c r="M457" s="10">
        <v>4</v>
      </c>
      <c r="N457" s="10">
        <v>0</v>
      </c>
      <c r="O457" s="10">
        <v>0</v>
      </c>
      <c r="P457" s="10"/>
      <c r="Q457" s="69">
        <f t="shared" si="266"/>
        <v>4</v>
      </c>
      <c r="R457" s="10"/>
      <c r="S457" s="10">
        <v>0</v>
      </c>
      <c r="T457" s="10">
        <v>0</v>
      </c>
      <c r="U457" s="10"/>
      <c r="V457" s="69">
        <f t="shared" si="267"/>
        <v>0</v>
      </c>
      <c r="W457" s="10"/>
      <c r="X457" s="10"/>
      <c r="Y457" s="10"/>
      <c r="Z457" s="10"/>
      <c r="AA457" s="69"/>
      <c r="AB457" s="10">
        <v>0</v>
      </c>
      <c r="AC457" s="10">
        <v>0</v>
      </c>
      <c r="AD457" s="10">
        <v>5</v>
      </c>
      <c r="AE457" s="10"/>
      <c r="AF457" s="69">
        <f t="shared" si="268"/>
        <v>5</v>
      </c>
      <c r="AG457" s="22">
        <f t="shared" si="269"/>
        <v>9</v>
      </c>
      <c r="AH457" s="10">
        <v>5</v>
      </c>
    </row>
    <row r="458" spans="1:35" ht="15.75" x14ac:dyDescent="0.25">
      <c r="A458" s="22" t="s">
        <v>386</v>
      </c>
      <c r="B458" s="22" t="s">
        <v>388</v>
      </c>
      <c r="C458" s="22">
        <f>SUM(C453:C457)</f>
        <v>55</v>
      </c>
      <c r="D458" s="22">
        <f>SUM(D453:D457)</f>
        <v>46</v>
      </c>
      <c r="E458" s="22">
        <f>SUM(E453:E457)</f>
        <v>42</v>
      </c>
      <c r="F458" s="22"/>
      <c r="G458" s="69">
        <f t="shared" si="265"/>
        <v>143</v>
      </c>
      <c r="H458" s="22"/>
      <c r="I458" s="22"/>
      <c r="J458" s="22"/>
      <c r="K458" s="22"/>
      <c r="L458" s="73"/>
      <c r="M458" s="22">
        <f>SUM(M453:M457)</f>
        <v>32</v>
      </c>
      <c r="N458" s="22">
        <f>SUM(N453:N457)</f>
        <v>25</v>
      </c>
      <c r="O458" s="22">
        <f>SUM(O453:O457)</f>
        <v>14</v>
      </c>
      <c r="P458" s="22">
        <f t="shared" ref="P458:Q458" si="270">SUM(P453:P457)</f>
        <v>0</v>
      </c>
      <c r="Q458" s="22">
        <f t="shared" si="270"/>
        <v>71</v>
      </c>
      <c r="R458" s="22"/>
      <c r="S458" s="22">
        <f>SUM(S453:S457)</f>
        <v>31</v>
      </c>
      <c r="T458" s="22">
        <f>SUM(T453:T457)</f>
        <v>6</v>
      </c>
      <c r="U458" s="22"/>
      <c r="V458" s="69">
        <f t="shared" si="267"/>
        <v>37</v>
      </c>
      <c r="W458" s="22"/>
      <c r="X458" s="22"/>
      <c r="Y458" s="22"/>
      <c r="Z458" s="22"/>
      <c r="AA458" s="73"/>
      <c r="AB458" s="22">
        <f>SUM(AB453:AB457)</f>
        <v>27</v>
      </c>
      <c r="AC458" s="22">
        <f>SUM(AC453:AC457)</f>
        <v>54</v>
      </c>
      <c r="AD458" s="22">
        <f>SUM(AD453:AD457)</f>
        <v>51</v>
      </c>
      <c r="AE458" s="22">
        <f t="shared" ref="AE458:AF458" si="271">SUM(AE453:AE457)</f>
        <v>0</v>
      </c>
      <c r="AF458" s="22">
        <f t="shared" si="271"/>
        <v>132</v>
      </c>
      <c r="AG458" s="22">
        <f t="shared" si="269"/>
        <v>383</v>
      </c>
      <c r="AH458" s="22">
        <f>SUM(AH453:AH457)</f>
        <v>115</v>
      </c>
      <c r="AI458">
        <v>383</v>
      </c>
    </row>
    <row r="459" spans="1:35" ht="18.75" x14ac:dyDescent="0.3">
      <c r="A459" s="27" t="s">
        <v>390</v>
      </c>
    </row>
    <row r="460" spans="1:35" ht="15.75" x14ac:dyDescent="0.25">
      <c r="A460" s="10" t="s">
        <v>391</v>
      </c>
      <c r="B460" s="10" t="s">
        <v>151</v>
      </c>
      <c r="C460" s="10"/>
      <c r="D460" s="10"/>
      <c r="E460" s="10"/>
      <c r="F460" s="10"/>
      <c r="G460" s="69"/>
      <c r="H460" s="10">
        <v>50</v>
      </c>
      <c r="I460" s="10">
        <v>42</v>
      </c>
      <c r="J460" s="10">
        <v>48</v>
      </c>
      <c r="K460" s="10">
        <v>0</v>
      </c>
      <c r="L460" s="69">
        <f>SUM(H460:K460)</f>
        <v>140</v>
      </c>
      <c r="M460" s="10"/>
      <c r="N460" s="10"/>
      <c r="O460" s="10"/>
      <c r="P460" s="10"/>
      <c r="Q460" s="69"/>
      <c r="R460" s="10">
        <v>30</v>
      </c>
      <c r="S460" s="10">
        <v>3</v>
      </c>
      <c r="T460" s="10"/>
      <c r="U460" s="10">
        <v>0</v>
      </c>
      <c r="V460" s="69">
        <f>SUM(R460:U460)</f>
        <v>33</v>
      </c>
      <c r="W460" s="10"/>
      <c r="X460" s="10"/>
      <c r="Y460" s="10"/>
      <c r="Z460" s="10"/>
      <c r="AA460" s="69"/>
      <c r="AB460" s="10"/>
      <c r="AC460" s="10"/>
      <c r="AD460" s="10"/>
      <c r="AE460" s="10">
        <v>0</v>
      </c>
      <c r="AF460" s="69"/>
      <c r="AG460" s="22">
        <f>V460+L460</f>
        <v>173</v>
      </c>
      <c r="AH460" s="10">
        <v>48</v>
      </c>
    </row>
    <row r="461" spans="1:35" ht="15.75" x14ac:dyDescent="0.25">
      <c r="A461" s="10" t="s">
        <v>391</v>
      </c>
      <c r="B461" s="10" t="s">
        <v>149</v>
      </c>
      <c r="C461" s="10"/>
      <c r="D461" s="10"/>
      <c r="E461" s="10"/>
      <c r="F461" s="10"/>
      <c r="G461" s="69"/>
      <c r="H461" s="10">
        <v>25</v>
      </c>
      <c r="I461" s="10">
        <v>45</v>
      </c>
      <c r="J461" s="10">
        <v>32</v>
      </c>
      <c r="K461" s="10"/>
      <c r="L461" s="69">
        <f t="shared" ref="L461:L464" si="272">SUM(H461:K461)</f>
        <v>102</v>
      </c>
      <c r="M461" s="10"/>
      <c r="N461" s="10"/>
      <c r="O461" s="10"/>
      <c r="P461" s="10"/>
      <c r="Q461" s="69"/>
      <c r="R461" s="10">
        <v>28</v>
      </c>
      <c r="S461" s="10"/>
      <c r="T461" s="10"/>
      <c r="U461" s="10"/>
      <c r="V461" s="69">
        <f t="shared" ref="V461:V464" si="273">SUM(R461:U461)</f>
        <v>28</v>
      </c>
      <c r="W461" s="10"/>
      <c r="X461" s="10"/>
      <c r="Y461" s="10"/>
      <c r="Z461" s="10"/>
      <c r="AA461" s="69"/>
      <c r="AB461" s="10"/>
      <c r="AC461" s="10"/>
      <c r="AD461" s="10"/>
      <c r="AE461" s="10"/>
      <c r="AF461" s="69"/>
      <c r="AG461" s="22">
        <f t="shared" ref="AG461:AG464" si="274">V461+L461</f>
        <v>130</v>
      </c>
      <c r="AH461" s="10">
        <v>32</v>
      </c>
    </row>
    <row r="462" spans="1:35" ht="15.75" x14ac:dyDescent="0.25">
      <c r="A462" s="10" t="s">
        <v>391</v>
      </c>
      <c r="B462" s="10" t="s">
        <v>157</v>
      </c>
      <c r="C462" s="10"/>
      <c r="D462" s="10"/>
      <c r="E462" s="10"/>
      <c r="F462" s="10"/>
      <c r="G462" s="69"/>
      <c r="H462" s="10">
        <v>25</v>
      </c>
      <c r="I462" s="10">
        <v>24</v>
      </c>
      <c r="J462" s="10">
        <v>21</v>
      </c>
      <c r="K462" s="10">
        <v>26</v>
      </c>
      <c r="L462" s="69">
        <f t="shared" si="272"/>
        <v>96</v>
      </c>
      <c r="M462" s="10"/>
      <c r="N462" s="10"/>
      <c r="O462" s="10"/>
      <c r="P462" s="10"/>
      <c r="Q462" s="69"/>
      <c r="R462" s="10"/>
      <c r="S462" s="10"/>
      <c r="T462" s="10"/>
      <c r="U462" s="10"/>
      <c r="V462" s="69">
        <f t="shared" si="273"/>
        <v>0</v>
      </c>
      <c r="W462" s="10"/>
      <c r="X462" s="10"/>
      <c r="Y462" s="10"/>
      <c r="Z462" s="10"/>
      <c r="AA462" s="69"/>
      <c r="AB462" s="10"/>
      <c r="AC462" s="10"/>
      <c r="AD462" s="10"/>
      <c r="AE462" s="10"/>
      <c r="AF462" s="69"/>
      <c r="AG462" s="22">
        <f t="shared" si="274"/>
        <v>96</v>
      </c>
      <c r="AH462" s="10">
        <v>26</v>
      </c>
    </row>
    <row r="463" spans="1:35" ht="15.75" x14ac:dyDescent="0.25">
      <c r="A463" s="10" t="s">
        <v>391</v>
      </c>
      <c r="B463" s="10" t="s">
        <v>141</v>
      </c>
      <c r="C463" s="10"/>
      <c r="D463" s="10"/>
      <c r="E463" s="10"/>
      <c r="F463" s="10"/>
      <c r="G463" s="69"/>
      <c r="H463" s="10"/>
      <c r="I463" s="10"/>
      <c r="J463" s="10"/>
      <c r="K463" s="10"/>
      <c r="L463" s="69">
        <f t="shared" si="272"/>
        <v>0</v>
      </c>
      <c r="M463" s="10"/>
      <c r="N463" s="10"/>
      <c r="O463" s="10"/>
      <c r="P463" s="10"/>
      <c r="Q463" s="69"/>
      <c r="R463" s="10">
        <v>60</v>
      </c>
      <c r="S463" s="10">
        <v>65</v>
      </c>
      <c r="T463" s="10">
        <v>53</v>
      </c>
      <c r="U463" s="10"/>
      <c r="V463" s="69">
        <f t="shared" si="273"/>
        <v>178</v>
      </c>
      <c r="W463" s="10"/>
      <c r="X463" s="10"/>
      <c r="Y463" s="10"/>
      <c r="Z463" s="10"/>
      <c r="AA463" s="69"/>
      <c r="AB463" s="10"/>
      <c r="AC463" s="10"/>
      <c r="AD463" s="10"/>
      <c r="AE463" s="10"/>
      <c r="AF463" s="69"/>
      <c r="AG463" s="22">
        <f t="shared" si="274"/>
        <v>178</v>
      </c>
      <c r="AH463" s="10">
        <v>53</v>
      </c>
    </row>
    <row r="464" spans="1:35" ht="15.75" x14ac:dyDescent="0.25">
      <c r="A464" s="22" t="s">
        <v>391</v>
      </c>
      <c r="B464" s="22" t="s">
        <v>32</v>
      </c>
      <c r="C464" s="22"/>
      <c r="D464" s="22"/>
      <c r="E464" s="22"/>
      <c r="F464" s="22"/>
      <c r="G464" s="73"/>
      <c r="H464" s="22">
        <f>SUM(H460:H463)</f>
        <v>100</v>
      </c>
      <c r="I464" s="22">
        <f>SUM(I460:I463)</f>
        <v>111</v>
      </c>
      <c r="J464" s="22">
        <f>SUM(J460:J463)</f>
        <v>101</v>
      </c>
      <c r="K464" s="22">
        <f>SUM(K460:K463)</f>
        <v>26</v>
      </c>
      <c r="L464" s="69">
        <f t="shared" si="272"/>
        <v>338</v>
      </c>
      <c r="M464" s="22"/>
      <c r="N464" s="22"/>
      <c r="O464" s="22"/>
      <c r="P464" s="22"/>
      <c r="Q464" s="73"/>
      <c r="R464" s="22">
        <f>SUM(R460:R463)</f>
        <v>118</v>
      </c>
      <c r="S464" s="22">
        <f>SUM(S460:S463)</f>
        <v>68</v>
      </c>
      <c r="T464" s="22">
        <f>SUM(T460:T463)</f>
        <v>53</v>
      </c>
      <c r="U464" s="22"/>
      <c r="V464" s="69">
        <f t="shared" si="273"/>
        <v>239</v>
      </c>
      <c r="W464" s="22"/>
      <c r="X464" s="22"/>
      <c r="Y464" s="22"/>
      <c r="Z464" s="22"/>
      <c r="AA464" s="73"/>
      <c r="AB464" s="22"/>
      <c r="AC464" s="22"/>
      <c r="AD464" s="22"/>
      <c r="AE464" s="22"/>
      <c r="AF464" s="73"/>
      <c r="AG464" s="22">
        <f t="shared" si="274"/>
        <v>577</v>
      </c>
      <c r="AH464" s="22">
        <f>SUM(AH460:AH463)</f>
        <v>159</v>
      </c>
      <c r="AI464">
        <v>577</v>
      </c>
    </row>
    <row r="465" spans="1:35" ht="18.75" x14ac:dyDescent="0.3">
      <c r="A465" s="27" t="s">
        <v>393</v>
      </c>
    </row>
    <row r="466" spans="1:35" ht="63" x14ac:dyDescent="0.25">
      <c r="A466" s="10" t="s">
        <v>398</v>
      </c>
      <c r="B466" s="10" t="s">
        <v>394</v>
      </c>
      <c r="C466" s="10"/>
      <c r="D466" s="10"/>
      <c r="E466" s="10"/>
      <c r="F466" s="10"/>
      <c r="G466" s="69"/>
      <c r="H466" s="10"/>
      <c r="I466" s="10"/>
      <c r="J466" s="10"/>
      <c r="K466" s="10"/>
      <c r="L466" s="69"/>
      <c r="M466" s="10">
        <v>29</v>
      </c>
      <c r="N466" s="10"/>
      <c r="O466" s="10"/>
      <c r="P466" s="10"/>
      <c r="Q466" s="69">
        <v>29</v>
      </c>
      <c r="R466" s="10"/>
      <c r="S466" s="10">
        <v>21</v>
      </c>
      <c r="T466" s="10">
        <v>18</v>
      </c>
      <c r="U466" s="10">
        <v>0</v>
      </c>
      <c r="V466" s="69">
        <f>SUM(R466:U466)</f>
        <v>39</v>
      </c>
      <c r="W466" s="10"/>
      <c r="X466" s="10"/>
      <c r="Y466" s="10"/>
      <c r="Z466" s="10"/>
      <c r="AA466" s="69"/>
      <c r="AB466" s="10"/>
      <c r="AC466" s="10"/>
      <c r="AD466" s="10"/>
      <c r="AE466" s="10">
        <v>0</v>
      </c>
      <c r="AF466" s="69">
        <f>SUM(AB466:AE466)</f>
        <v>0</v>
      </c>
      <c r="AG466" s="22">
        <f>AF466+V466+Q466+L466</f>
        <v>68</v>
      </c>
      <c r="AH466" s="10">
        <v>18</v>
      </c>
    </row>
    <row r="467" spans="1:35" ht="48.75" customHeight="1" x14ac:dyDescent="0.25">
      <c r="A467" s="10" t="s">
        <v>398</v>
      </c>
      <c r="B467" s="10" t="s">
        <v>10</v>
      </c>
      <c r="C467" s="10"/>
      <c r="D467" s="10"/>
      <c r="E467" s="10"/>
      <c r="F467" s="10"/>
      <c r="G467" s="69"/>
      <c r="H467" s="10"/>
      <c r="I467" s="10"/>
      <c r="J467" s="10"/>
      <c r="K467" s="10"/>
      <c r="L467" s="69"/>
      <c r="M467" s="10">
        <v>20</v>
      </c>
      <c r="N467" s="10"/>
      <c r="O467" s="10"/>
      <c r="P467" s="10"/>
      <c r="Q467" s="69">
        <v>20</v>
      </c>
      <c r="R467" s="10"/>
      <c r="S467" s="10">
        <v>20</v>
      </c>
      <c r="T467" s="10">
        <v>20</v>
      </c>
      <c r="U467" s="10"/>
      <c r="V467" s="69">
        <f t="shared" ref="V467:V478" si="275">SUM(R467:U467)</f>
        <v>40</v>
      </c>
      <c r="W467" s="10"/>
      <c r="X467" s="10"/>
      <c r="Y467" s="10"/>
      <c r="Z467" s="10"/>
      <c r="AA467" s="69"/>
      <c r="AB467" s="10"/>
      <c r="AC467" s="10"/>
      <c r="AD467" s="10"/>
      <c r="AE467" s="10"/>
      <c r="AF467" s="69">
        <f t="shared" ref="AF467:AF478" si="276">SUM(AB467:AE467)</f>
        <v>0</v>
      </c>
      <c r="AG467" s="22">
        <f t="shared" ref="AG467:AG479" si="277">AF467+V467+Q467+L467</f>
        <v>60</v>
      </c>
      <c r="AH467" s="10">
        <v>20</v>
      </c>
    </row>
    <row r="468" spans="1:35" ht="17.25" customHeight="1" x14ac:dyDescent="0.25">
      <c r="A468" s="10" t="s">
        <v>398</v>
      </c>
      <c r="B468" s="10" t="s">
        <v>395</v>
      </c>
      <c r="C468" s="10"/>
      <c r="D468" s="10"/>
      <c r="E468" s="10"/>
      <c r="F468" s="10"/>
      <c r="G468" s="69"/>
      <c r="H468" s="10"/>
      <c r="I468" s="10"/>
      <c r="J468" s="10"/>
      <c r="K468" s="10"/>
      <c r="L468" s="69"/>
      <c r="M468" s="10">
        <v>20</v>
      </c>
      <c r="N468" s="10"/>
      <c r="O468" s="10"/>
      <c r="P468" s="10"/>
      <c r="Q468" s="69">
        <v>20</v>
      </c>
      <c r="R468" s="10"/>
      <c r="S468" s="10">
        <v>20</v>
      </c>
      <c r="T468" s="10">
        <v>17</v>
      </c>
      <c r="U468" s="10"/>
      <c r="V468" s="69">
        <f t="shared" si="275"/>
        <v>37</v>
      </c>
      <c r="W468" s="10"/>
      <c r="X468" s="10"/>
      <c r="Y468" s="10"/>
      <c r="Z468" s="10"/>
      <c r="AA468" s="69"/>
      <c r="AB468" s="10"/>
      <c r="AC468" s="10"/>
      <c r="AD468" s="10"/>
      <c r="AE468" s="10"/>
      <c r="AF468" s="69">
        <f t="shared" si="276"/>
        <v>0</v>
      </c>
      <c r="AG468" s="22">
        <f t="shared" si="277"/>
        <v>57</v>
      </c>
      <c r="AH468" s="10">
        <v>17</v>
      </c>
    </row>
    <row r="469" spans="1:35" ht="21.75" customHeight="1" x14ac:dyDescent="0.25">
      <c r="A469" s="10" t="s">
        <v>398</v>
      </c>
      <c r="B469" s="10" t="s">
        <v>226</v>
      </c>
      <c r="C469" s="10"/>
      <c r="D469" s="10"/>
      <c r="E469" s="10"/>
      <c r="F469" s="10"/>
      <c r="G469" s="69"/>
      <c r="H469" s="10"/>
      <c r="I469" s="10"/>
      <c r="J469" s="10"/>
      <c r="K469" s="10"/>
      <c r="L469" s="69"/>
      <c r="M469" s="10">
        <v>21</v>
      </c>
      <c r="N469" s="10"/>
      <c r="O469" s="10"/>
      <c r="P469" s="10"/>
      <c r="Q469" s="69">
        <v>21</v>
      </c>
      <c r="R469" s="10"/>
      <c r="S469" s="10">
        <v>23</v>
      </c>
      <c r="T469" s="10">
        <v>19</v>
      </c>
      <c r="U469" s="10"/>
      <c r="V469" s="69">
        <f t="shared" si="275"/>
        <v>42</v>
      </c>
      <c r="W469" s="10"/>
      <c r="X469" s="10"/>
      <c r="Y469" s="10"/>
      <c r="Z469" s="10"/>
      <c r="AA469" s="69"/>
      <c r="AB469" s="10">
        <v>15</v>
      </c>
      <c r="AC469" s="10">
        <v>12</v>
      </c>
      <c r="AD469" s="10">
        <v>9</v>
      </c>
      <c r="AE469" s="10"/>
      <c r="AF469" s="69">
        <f t="shared" si="276"/>
        <v>36</v>
      </c>
      <c r="AG469" s="22">
        <f t="shared" si="277"/>
        <v>99</v>
      </c>
      <c r="AH469" s="10">
        <v>28</v>
      </c>
    </row>
    <row r="470" spans="1:35" ht="47.25" x14ac:dyDescent="0.25">
      <c r="A470" s="10" t="s">
        <v>398</v>
      </c>
      <c r="B470" s="10" t="s">
        <v>49</v>
      </c>
      <c r="C470" s="10"/>
      <c r="D470" s="10"/>
      <c r="E470" s="10"/>
      <c r="F470" s="10"/>
      <c r="G470" s="69"/>
      <c r="H470" s="10"/>
      <c r="I470" s="10"/>
      <c r="J470" s="10"/>
      <c r="K470" s="10"/>
      <c r="L470" s="69"/>
      <c r="M470" s="10">
        <v>25</v>
      </c>
      <c r="N470" s="10"/>
      <c r="O470" s="10"/>
      <c r="P470" s="10"/>
      <c r="Q470" s="69">
        <v>25</v>
      </c>
      <c r="R470" s="10"/>
      <c r="S470" s="10">
        <v>39</v>
      </c>
      <c r="T470" s="10">
        <v>34</v>
      </c>
      <c r="U470" s="10"/>
      <c r="V470" s="69">
        <f t="shared" si="275"/>
        <v>73</v>
      </c>
      <c r="W470" s="10"/>
      <c r="X470" s="10"/>
      <c r="Y470" s="10"/>
      <c r="Z470" s="10"/>
      <c r="AA470" s="69"/>
      <c r="AB470" s="10">
        <v>9</v>
      </c>
      <c r="AC470" s="10">
        <v>35</v>
      </c>
      <c r="AD470" s="10">
        <v>49</v>
      </c>
      <c r="AE470" s="10"/>
      <c r="AF470" s="69">
        <f t="shared" si="276"/>
        <v>93</v>
      </c>
      <c r="AG470" s="22">
        <f t="shared" si="277"/>
        <v>191</v>
      </c>
      <c r="AH470" s="10">
        <v>83</v>
      </c>
    </row>
    <row r="471" spans="1:35" ht="31.5" x14ac:dyDescent="0.25">
      <c r="A471" s="10" t="s">
        <v>398</v>
      </c>
      <c r="B471" s="10" t="s">
        <v>27</v>
      </c>
      <c r="C471" s="10"/>
      <c r="D471" s="10"/>
      <c r="E471" s="10"/>
      <c r="F471" s="10"/>
      <c r="G471" s="69"/>
      <c r="H471" s="10"/>
      <c r="I471" s="10"/>
      <c r="J471" s="10"/>
      <c r="K471" s="10"/>
      <c r="L471" s="69"/>
      <c r="M471" s="10">
        <v>20</v>
      </c>
      <c r="N471" s="10"/>
      <c r="O471" s="10"/>
      <c r="P471" s="10"/>
      <c r="Q471" s="69">
        <v>20</v>
      </c>
      <c r="R471" s="10"/>
      <c r="S471" s="10">
        <v>63</v>
      </c>
      <c r="T471" s="10">
        <v>46</v>
      </c>
      <c r="U471" s="10"/>
      <c r="V471" s="69">
        <f t="shared" si="275"/>
        <v>109</v>
      </c>
      <c r="W471" s="10"/>
      <c r="X471" s="10"/>
      <c r="Y471" s="10"/>
      <c r="Z471" s="10"/>
      <c r="AA471" s="69"/>
      <c r="AB471" s="10">
        <v>17</v>
      </c>
      <c r="AC471" s="10">
        <v>71</v>
      </c>
      <c r="AD471" s="10">
        <v>36</v>
      </c>
      <c r="AE471" s="10"/>
      <c r="AF471" s="69">
        <f t="shared" si="276"/>
        <v>124</v>
      </c>
      <c r="AG471" s="22">
        <f t="shared" si="277"/>
        <v>253</v>
      </c>
      <c r="AH471" s="10">
        <v>82</v>
      </c>
    </row>
    <row r="472" spans="1:35" ht="26.25" customHeight="1" x14ac:dyDescent="0.25">
      <c r="A472" s="10" t="s">
        <v>398</v>
      </c>
      <c r="B472" s="10" t="s">
        <v>396</v>
      </c>
      <c r="C472" s="10"/>
      <c r="D472" s="10"/>
      <c r="E472" s="10"/>
      <c r="F472" s="10"/>
      <c r="G472" s="69"/>
      <c r="H472" s="10"/>
      <c r="I472" s="10"/>
      <c r="J472" s="10"/>
      <c r="K472" s="10"/>
      <c r="L472" s="69"/>
      <c r="M472" s="10">
        <v>25</v>
      </c>
      <c r="N472" s="10"/>
      <c r="O472" s="10"/>
      <c r="P472" s="10"/>
      <c r="Q472" s="69">
        <v>25</v>
      </c>
      <c r="R472" s="10"/>
      <c r="S472" s="10">
        <v>38</v>
      </c>
      <c r="T472" s="10">
        <v>20</v>
      </c>
      <c r="U472" s="10"/>
      <c r="V472" s="69">
        <f t="shared" si="275"/>
        <v>58</v>
      </c>
      <c r="W472" s="10"/>
      <c r="X472" s="10"/>
      <c r="Y472" s="10"/>
      <c r="Z472" s="10"/>
      <c r="AA472" s="69"/>
      <c r="AB472" s="10"/>
      <c r="AC472" s="10">
        <v>32</v>
      </c>
      <c r="AD472" s="10">
        <v>59</v>
      </c>
      <c r="AE472" s="10"/>
      <c r="AF472" s="69">
        <f t="shared" si="276"/>
        <v>91</v>
      </c>
      <c r="AG472" s="22">
        <f t="shared" si="277"/>
        <v>174</v>
      </c>
      <c r="AH472" s="10">
        <v>79</v>
      </c>
    </row>
    <row r="473" spans="1:35" ht="31.5" x14ac:dyDescent="0.25">
      <c r="A473" s="10" t="s">
        <v>398</v>
      </c>
      <c r="B473" s="10" t="s">
        <v>227</v>
      </c>
      <c r="C473" s="10"/>
      <c r="D473" s="10"/>
      <c r="E473" s="10"/>
      <c r="F473" s="10"/>
      <c r="G473" s="69"/>
      <c r="H473" s="10"/>
      <c r="I473" s="10"/>
      <c r="J473" s="10"/>
      <c r="K473" s="10"/>
      <c r="L473" s="69"/>
      <c r="M473" s="10">
        <v>25</v>
      </c>
      <c r="N473" s="10"/>
      <c r="O473" s="10"/>
      <c r="P473" s="10"/>
      <c r="Q473" s="69">
        <v>25</v>
      </c>
      <c r="R473" s="10"/>
      <c r="S473" s="10"/>
      <c r="T473" s="10"/>
      <c r="U473" s="10"/>
      <c r="V473" s="69">
        <f t="shared" si="275"/>
        <v>0</v>
      </c>
      <c r="W473" s="10"/>
      <c r="X473" s="10"/>
      <c r="Y473" s="10"/>
      <c r="Z473" s="10"/>
      <c r="AA473" s="69"/>
      <c r="AB473" s="10"/>
      <c r="AC473" s="10"/>
      <c r="AD473" s="10"/>
      <c r="AE473" s="10"/>
      <c r="AF473" s="69">
        <f t="shared" si="276"/>
        <v>0</v>
      </c>
      <c r="AG473" s="22">
        <f t="shared" si="277"/>
        <v>25</v>
      </c>
      <c r="AH473" s="10">
        <f>Y473+U473+AC473+AG473</f>
        <v>25</v>
      </c>
    </row>
    <row r="474" spans="1:35" ht="31.5" x14ac:dyDescent="0.25">
      <c r="A474" s="10" t="s">
        <v>398</v>
      </c>
      <c r="B474" s="10" t="s">
        <v>306</v>
      </c>
      <c r="C474" s="10"/>
      <c r="D474" s="10"/>
      <c r="E474" s="10"/>
      <c r="F474" s="10"/>
      <c r="G474" s="69"/>
      <c r="H474" s="10"/>
      <c r="I474" s="10"/>
      <c r="J474" s="10"/>
      <c r="K474" s="10"/>
      <c r="L474" s="69"/>
      <c r="M474" s="10">
        <v>12</v>
      </c>
      <c r="N474" s="10"/>
      <c r="O474" s="10"/>
      <c r="P474" s="10"/>
      <c r="Q474" s="69">
        <v>12</v>
      </c>
      <c r="R474" s="10"/>
      <c r="S474" s="10">
        <v>17</v>
      </c>
      <c r="T474" s="10">
        <v>16</v>
      </c>
      <c r="U474" s="10"/>
      <c r="V474" s="69">
        <f t="shared" si="275"/>
        <v>33</v>
      </c>
      <c r="W474" s="10"/>
      <c r="X474" s="10"/>
      <c r="Y474" s="10"/>
      <c r="Z474" s="10"/>
      <c r="AA474" s="69"/>
      <c r="AB474" s="10"/>
      <c r="AC474" s="10"/>
      <c r="AD474" s="10"/>
      <c r="AE474" s="10"/>
      <c r="AF474" s="69">
        <f t="shared" si="276"/>
        <v>0</v>
      </c>
      <c r="AG474" s="22">
        <f t="shared" si="277"/>
        <v>45</v>
      </c>
      <c r="AH474" s="10">
        <v>16</v>
      </c>
    </row>
    <row r="475" spans="1:35" ht="31.5" x14ac:dyDescent="0.25">
      <c r="A475" s="10" t="s">
        <v>398</v>
      </c>
      <c r="B475" s="10" t="s">
        <v>31</v>
      </c>
      <c r="C475" s="10"/>
      <c r="D475" s="10"/>
      <c r="E475" s="10"/>
      <c r="F475" s="10"/>
      <c r="G475" s="69"/>
      <c r="H475" s="10"/>
      <c r="I475" s="10"/>
      <c r="J475" s="10"/>
      <c r="K475" s="10"/>
      <c r="L475" s="69"/>
      <c r="M475" s="10">
        <v>29</v>
      </c>
      <c r="N475" s="10"/>
      <c r="O475" s="10"/>
      <c r="P475" s="10"/>
      <c r="Q475" s="69">
        <v>29</v>
      </c>
      <c r="R475" s="10"/>
      <c r="S475" s="10">
        <v>28</v>
      </c>
      <c r="T475" s="10">
        <v>18</v>
      </c>
      <c r="U475" s="10"/>
      <c r="V475" s="69">
        <f t="shared" si="275"/>
        <v>46</v>
      </c>
      <c r="W475" s="10"/>
      <c r="X475" s="10"/>
      <c r="Y475" s="10"/>
      <c r="Z475" s="10"/>
      <c r="AA475" s="69"/>
      <c r="AB475" s="10"/>
      <c r="AC475" s="10"/>
      <c r="AD475" s="10"/>
      <c r="AE475" s="10"/>
      <c r="AF475" s="69">
        <f t="shared" si="276"/>
        <v>0</v>
      </c>
      <c r="AG475" s="22">
        <f t="shared" si="277"/>
        <v>75</v>
      </c>
      <c r="AH475" s="10">
        <v>18</v>
      </c>
    </row>
    <row r="476" spans="1:35" ht="47.25" x14ac:dyDescent="0.25">
      <c r="A476" s="10" t="s">
        <v>398</v>
      </c>
      <c r="B476" s="10" t="s">
        <v>397</v>
      </c>
      <c r="C476" s="10"/>
      <c r="D476" s="10"/>
      <c r="E476" s="10"/>
      <c r="F476" s="10"/>
      <c r="G476" s="69"/>
      <c r="H476" s="10"/>
      <c r="I476" s="10"/>
      <c r="J476" s="10"/>
      <c r="K476" s="10"/>
      <c r="L476" s="69"/>
      <c r="M476" s="10">
        <v>29</v>
      </c>
      <c r="N476" s="10"/>
      <c r="O476" s="10"/>
      <c r="P476" s="10"/>
      <c r="Q476" s="69">
        <v>29</v>
      </c>
      <c r="R476" s="10"/>
      <c r="S476" s="10">
        <v>19</v>
      </c>
      <c r="T476" s="10">
        <v>22</v>
      </c>
      <c r="U476" s="10"/>
      <c r="V476" s="69">
        <f t="shared" si="275"/>
        <v>41</v>
      </c>
      <c r="W476" s="10"/>
      <c r="X476" s="10"/>
      <c r="Y476" s="10"/>
      <c r="Z476" s="10"/>
      <c r="AA476" s="69"/>
      <c r="AB476" s="10"/>
      <c r="AC476" s="10"/>
      <c r="AD476" s="10"/>
      <c r="AE476" s="10"/>
      <c r="AF476" s="69">
        <f t="shared" si="276"/>
        <v>0</v>
      </c>
      <c r="AG476" s="22">
        <f t="shared" si="277"/>
        <v>70</v>
      </c>
      <c r="AH476" s="10">
        <v>22</v>
      </c>
    </row>
    <row r="477" spans="1:35" ht="31.5" x14ac:dyDescent="0.25">
      <c r="A477" s="10" t="s">
        <v>398</v>
      </c>
      <c r="B477" s="10" t="s">
        <v>202</v>
      </c>
      <c r="C477" s="10"/>
      <c r="D477" s="10"/>
      <c r="E477" s="10"/>
      <c r="F477" s="10"/>
      <c r="G477" s="69"/>
      <c r="H477" s="10"/>
      <c r="I477" s="10"/>
      <c r="J477" s="10"/>
      <c r="K477" s="10"/>
      <c r="L477" s="69"/>
      <c r="M477" s="10">
        <v>20</v>
      </c>
      <c r="N477" s="10"/>
      <c r="O477" s="10"/>
      <c r="P477" s="10"/>
      <c r="Q477" s="69">
        <v>20</v>
      </c>
      <c r="R477" s="10"/>
      <c r="S477" s="10"/>
      <c r="T477" s="10"/>
      <c r="U477" s="10"/>
      <c r="V477" s="69">
        <f t="shared" si="275"/>
        <v>0</v>
      </c>
      <c r="W477" s="10"/>
      <c r="X477" s="10"/>
      <c r="Y477" s="10"/>
      <c r="Z477" s="10"/>
      <c r="AA477" s="69"/>
      <c r="AB477" s="10"/>
      <c r="AC477" s="10"/>
      <c r="AD477" s="10"/>
      <c r="AE477" s="10"/>
      <c r="AF477" s="69">
        <f t="shared" si="276"/>
        <v>0</v>
      </c>
      <c r="AG477" s="22">
        <f t="shared" si="277"/>
        <v>20</v>
      </c>
      <c r="AH477" s="10">
        <v>0</v>
      </c>
    </row>
    <row r="478" spans="1:35" ht="31.5" x14ac:dyDescent="0.25">
      <c r="A478" s="10" t="s">
        <v>398</v>
      </c>
      <c r="B478" s="10" t="s">
        <v>74</v>
      </c>
      <c r="C478" s="10"/>
      <c r="D478" s="10"/>
      <c r="E478" s="10"/>
      <c r="F478" s="10"/>
      <c r="G478" s="69"/>
      <c r="H478" s="10"/>
      <c r="I478" s="10"/>
      <c r="J478" s="10"/>
      <c r="K478" s="10"/>
      <c r="L478" s="69"/>
      <c r="M478" s="10">
        <v>31</v>
      </c>
      <c r="N478" s="10"/>
      <c r="O478" s="10"/>
      <c r="P478" s="10"/>
      <c r="Q478" s="69">
        <v>31</v>
      </c>
      <c r="R478" s="10"/>
      <c r="S478" s="10">
        <v>21</v>
      </c>
      <c r="T478" s="10">
        <v>15</v>
      </c>
      <c r="U478" s="10"/>
      <c r="V478" s="69">
        <f t="shared" si="275"/>
        <v>36</v>
      </c>
      <c r="W478" s="10"/>
      <c r="X478" s="10"/>
      <c r="Y478" s="10"/>
      <c r="Z478" s="10"/>
      <c r="AA478" s="69"/>
      <c r="AB478" s="10"/>
      <c r="AC478" s="10"/>
      <c r="AD478" s="10"/>
      <c r="AE478" s="10"/>
      <c r="AF478" s="69">
        <f t="shared" si="276"/>
        <v>0</v>
      </c>
      <c r="AG478" s="22">
        <f t="shared" si="277"/>
        <v>67</v>
      </c>
      <c r="AH478" s="10">
        <v>15</v>
      </c>
    </row>
    <row r="479" spans="1:35" ht="31.5" x14ac:dyDescent="0.25">
      <c r="A479" s="22" t="s">
        <v>398</v>
      </c>
      <c r="B479" s="22" t="s">
        <v>32</v>
      </c>
      <c r="C479" s="22"/>
      <c r="D479" s="22"/>
      <c r="E479" s="22"/>
      <c r="F479" s="22"/>
      <c r="G479" s="73"/>
      <c r="H479" s="22"/>
      <c r="I479" s="22"/>
      <c r="J479" s="22"/>
      <c r="K479" s="22"/>
      <c r="L479" s="73"/>
      <c r="M479" s="22">
        <f>SUM(M466:M478)</f>
        <v>306</v>
      </c>
      <c r="N479" s="22">
        <f t="shared" ref="N479:AF479" si="278">SUM(N466:N478)</f>
        <v>0</v>
      </c>
      <c r="O479" s="22">
        <f t="shared" si="278"/>
        <v>0</v>
      </c>
      <c r="P479" s="22">
        <f t="shared" si="278"/>
        <v>0</v>
      </c>
      <c r="Q479" s="22">
        <f t="shared" si="278"/>
        <v>306</v>
      </c>
      <c r="R479" s="22">
        <f t="shared" si="278"/>
        <v>0</v>
      </c>
      <c r="S479" s="22">
        <f t="shared" si="278"/>
        <v>309</v>
      </c>
      <c r="T479" s="22">
        <f t="shared" si="278"/>
        <v>245</v>
      </c>
      <c r="U479" s="22">
        <f t="shared" si="278"/>
        <v>0</v>
      </c>
      <c r="V479" s="22">
        <f t="shared" si="278"/>
        <v>554</v>
      </c>
      <c r="W479" s="22">
        <f t="shared" si="278"/>
        <v>0</v>
      </c>
      <c r="X479" s="22">
        <f t="shared" si="278"/>
        <v>0</v>
      </c>
      <c r="Y479" s="22">
        <f t="shared" si="278"/>
        <v>0</v>
      </c>
      <c r="Z479" s="22">
        <f t="shared" si="278"/>
        <v>0</v>
      </c>
      <c r="AA479" s="73"/>
      <c r="AB479" s="22">
        <f t="shared" si="278"/>
        <v>41</v>
      </c>
      <c r="AC479" s="22">
        <f t="shared" si="278"/>
        <v>150</v>
      </c>
      <c r="AD479" s="22">
        <f t="shared" si="278"/>
        <v>153</v>
      </c>
      <c r="AE479" s="22">
        <f t="shared" si="278"/>
        <v>0</v>
      </c>
      <c r="AF479" s="22">
        <f t="shared" si="278"/>
        <v>344</v>
      </c>
      <c r="AG479" s="22">
        <f t="shared" si="277"/>
        <v>1204</v>
      </c>
      <c r="AH479" s="22">
        <f>SUM(AH466:AH478)</f>
        <v>423</v>
      </c>
      <c r="AI479">
        <v>1204</v>
      </c>
    </row>
    <row r="480" spans="1:35" ht="18.75" x14ac:dyDescent="0.3">
      <c r="A480" s="27" t="s">
        <v>400</v>
      </c>
    </row>
    <row r="481" spans="1:35" ht="31.5" x14ac:dyDescent="0.25">
      <c r="A481" s="10" t="s">
        <v>401</v>
      </c>
      <c r="B481" s="10" t="s">
        <v>120</v>
      </c>
      <c r="C481" s="10">
        <v>20</v>
      </c>
      <c r="D481" s="10">
        <v>12</v>
      </c>
      <c r="E481" s="10">
        <v>12</v>
      </c>
      <c r="F481" s="10">
        <v>0</v>
      </c>
      <c r="G481" s="69">
        <f>SUM(C481:F481)</f>
        <v>44</v>
      </c>
      <c r="H481" s="10"/>
      <c r="I481" s="10">
        <v>8</v>
      </c>
      <c r="J481" s="10">
        <v>3</v>
      </c>
      <c r="K481" s="10">
        <v>0</v>
      </c>
      <c r="L481" s="69">
        <f>SUM(H481:K481)</f>
        <v>11</v>
      </c>
      <c r="M481" s="10"/>
      <c r="N481" s="10"/>
      <c r="O481" s="10"/>
      <c r="P481" s="10"/>
      <c r="Q481" s="69"/>
      <c r="R481" s="10"/>
      <c r="S481" s="10"/>
      <c r="T481" s="10"/>
      <c r="U481" s="10"/>
      <c r="V481" s="69"/>
      <c r="W481" s="10"/>
      <c r="X481" s="10"/>
      <c r="Y481" s="10"/>
      <c r="Z481" s="10"/>
      <c r="AA481" s="69"/>
      <c r="AB481" s="10"/>
      <c r="AC481" s="10"/>
      <c r="AD481" s="10"/>
      <c r="AE481" s="10">
        <v>0</v>
      </c>
      <c r="AF481" s="69"/>
      <c r="AG481" s="22">
        <f>L481+G481</f>
        <v>55</v>
      </c>
      <c r="AH481" s="10">
        <v>15</v>
      </c>
    </row>
    <row r="482" spans="1:35" ht="47.25" x14ac:dyDescent="0.25">
      <c r="A482" s="10" t="s">
        <v>401</v>
      </c>
      <c r="B482" s="10" t="s">
        <v>130</v>
      </c>
      <c r="C482" s="10">
        <v>25</v>
      </c>
      <c r="D482" s="10">
        <v>18</v>
      </c>
      <c r="E482" s="10">
        <v>16</v>
      </c>
      <c r="F482" s="10"/>
      <c r="G482" s="69">
        <f t="shared" ref="G482:G484" si="279">SUM(C482:F482)</f>
        <v>59</v>
      </c>
      <c r="H482" s="10"/>
      <c r="I482" s="10">
        <v>7</v>
      </c>
      <c r="J482" s="10">
        <v>4</v>
      </c>
      <c r="K482" s="10"/>
      <c r="L482" s="69">
        <f t="shared" ref="L482:L484" si="280">SUM(H482:K482)</f>
        <v>11</v>
      </c>
      <c r="M482" s="10"/>
      <c r="N482" s="10"/>
      <c r="O482" s="10"/>
      <c r="P482" s="10"/>
      <c r="Q482" s="69"/>
      <c r="R482" s="10"/>
      <c r="S482" s="10"/>
      <c r="T482" s="10"/>
      <c r="U482" s="10"/>
      <c r="V482" s="69"/>
      <c r="W482" s="10"/>
      <c r="X482" s="10"/>
      <c r="Y482" s="10"/>
      <c r="Z482" s="10"/>
      <c r="AA482" s="69"/>
      <c r="AB482" s="10"/>
      <c r="AC482" s="10"/>
      <c r="AD482" s="10"/>
      <c r="AE482" s="10"/>
      <c r="AF482" s="69"/>
      <c r="AG482" s="22">
        <f t="shared" ref="AG482:AG483" si="281">L482+G482</f>
        <v>70</v>
      </c>
      <c r="AH482" s="10">
        <v>20</v>
      </c>
    </row>
    <row r="483" spans="1:35" ht="15.75" x14ac:dyDescent="0.25">
      <c r="A483" s="10" t="s">
        <v>401</v>
      </c>
      <c r="B483" s="10" t="s">
        <v>91</v>
      </c>
      <c r="C483" s="10">
        <v>30</v>
      </c>
      <c r="D483" s="10">
        <v>16</v>
      </c>
      <c r="E483" s="10">
        <v>21</v>
      </c>
      <c r="F483" s="10"/>
      <c r="G483" s="69">
        <f t="shared" si="279"/>
        <v>67</v>
      </c>
      <c r="H483" s="10"/>
      <c r="I483" s="10">
        <v>2</v>
      </c>
      <c r="J483" s="10">
        <v>2</v>
      </c>
      <c r="K483" s="10"/>
      <c r="L483" s="69">
        <f t="shared" si="280"/>
        <v>4</v>
      </c>
      <c r="M483" s="10"/>
      <c r="N483" s="10"/>
      <c r="O483" s="10"/>
      <c r="P483" s="10"/>
      <c r="Q483" s="69"/>
      <c r="R483" s="10"/>
      <c r="S483" s="10"/>
      <c r="T483" s="10"/>
      <c r="U483" s="10"/>
      <c r="V483" s="69"/>
      <c r="W483" s="10"/>
      <c r="X483" s="10"/>
      <c r="Y483" s="10"/>
      <c r="Z483" s="10"/>
      <c r="AA483" s="69"/>
      <c r="AB483" s="10"/>
      <c r="AC483" s="10"/>
      <c r="AD483" s="10"/>
      <c r="AE483" s="10"/>
      <c r="AF483" s="69"/>
      <c r="AG483" s="22">
        <f t="shared" si="281"/>
        <v>71</v>
      </c>
      <c r="AH483" s="10">
        <v>23</v>
      </c>
    </row>
    <row r="484" spans="1:35" ht="15.75" x14ac:dyDescent="0.25">
      <c r="A484" s="22" t="s">
        <v>401</v>
      </c>
      <c r="B484" s="22" t="s">
        <v>32</v>
      </c>
      <c r="C484" s="22">
        <f>SUM(C481:C483)</f>
        <v>75</v>
      </c>
      <c r="D484" s="22">
        <f t="shared" ref="D484:AE484" si="282">SUM(D481:D483)</f>
        <v>46</v>
      </c>
      <c r="E484" s="22">
        <f t="shared" si="282"/>
        <v>49</v>
      </c>
      <c r="F484" s="22">
        <f t="shared" si="282"/>
        <v>0</v>
      </c>
      <c r="G484" s="69">
        <f t="shared" si="279"/>
        <v>170</v>
      </c>
      <c r="H484" s="22">
        <f t="shared" si="282"/>
        <v>0</v>
      </c>
      <c r="I484" s="22">
        <f t="shared" si="282"/>
        <v>17</v>
      </c>
      <c r="J484" s="22">
        <f t="shared" si="282"/>
        <v>9</v>
      </c>
      <c r="K484" s="22">
        <f t="shared" si="282"/>
        <v>0</v>
      </c>
      <c r="L484" s="69">
        <f t="shared" si="280"/>
        <v>26</v>
      </c>
      <c r="M484" s="22">
        <f t="shared" si="282"/>
        <v>0</v>
      </c>
      <c r="N484" s="22">
        <f t="shared" si="282"/>
        <v>0</v>
      </c>
      <c r="O484" s="22">
        <f t="shared" si="282"/>
        <v>0</v>
      </c>
      <c r="P484" s="22">
        <f t="shared" si="282"/>
        <v>0</v>
      </c>
      <c r="Q484" s="73"/>
      <c r="R484" s="22">
        <f t="shared" si="282"/>
        <v>0</v>
      </c>
      <c r="S484" s="22">
        <f t="shared" si="282"/>
        <v>0</v>
      </c>
      <c r="T484" s="22">
        <f t="shared" si="282"/>
        <v>0</v>
      </c>
      <c r="U484" s="22">
        <f t="shared" si="282"/>
        <v>0</v>
      </c>
      <c r="V484" s="73"/>
      <c r="W484" s="22">
        <f t="shared" si="282"/>
        <v>0</v>
      </c>
      <c r="X484" s="22">
        <f t="shared" si="282"/>
        <v>0</v>
      </c>
      <c r="Y484" s="22">
        <f t="shared" si="282"/>
        <v>0</v>
      </c>
      <c r="Z484" s="22">
        <f t="shared" si="282"/>
        <v>0</v>
      </c>
      <c r="AA484" s="73"/>
      <c r="AB484" s="22">
        <f t="shared" si="282"/>
        <v>0</v>
      </c>
      <c r="AC484" s="22">
        <f t="shared" si="282"/>
        <v>0</v>
      </c>
      <c r="AD484" s="22">
        <f t="shared" si="282"/>
        <v>0</v>
      </c>
      <c r="AE484" s="22">
        <f t="shared" si="282"/>
        <v>0</v>
      </c>
      <c r="AF484" s="73"/>
      <c r="AG484" s="22">
        <f>AG483+AG482+AG481</f>
        <v>196</v>
      </c>
      <c r="AH484" s="22">
        <f t="shared" ref="AH484" si="283">SUM(AH481:AH483)</f>
        <v>58</v>
      </c>
    </row>
    <row r="485" spans="1:35" ht="18.75" x14ac:dyDescent="0.3">
      <c r="A485" s="27" t="s">
        <v>403</v>
      </c>
    </row>
    <row r="486" spans="1:35" ht="47.25" x14ac:dyDescent="0.25">
      <c r="A486" s="10" t="s">
        <v>404</v>
      </c>
      <c r="B486" s="10" t="s">
        <v>405</v>
      </c>
      <c r="C486" s="10">
        <v>26</v>
      </c>
      <c r="D486" s="10">
        <v>26</v>
      </c>
      <c r="E486" s="10">
        <v>40</v>
      </c>
      <c r="F486" s="10">
        <v>0</v>
      </c>
      <c r="G486" s="69">
        <f>SUM(C486:F486)</f>
        <v>92</v>
      </c>
      <c r="H486" s="10"/>
      <c r="I486" s="10"/>
      <c r="J486" s="10"/>
      <c r="K486" s="10"/>
      <c r="L486" s="69"/>
      <c r="M486" s="10">
        <v>2</v>
      </c>
      <c r="N486" s="10">
        <v>6</v>
      </c>
      <c r="O486" s="10">
        <v>3</v>
      </c>
      <c r="P486" s="10">
        <v>0</v>
      </c>
      <c r="Q486" s="69">
        <f>SUM(M486:P486)</f>
        <v>11</v>
      </c>
      <c r="R486" s="10"/>
      <c r="S486" s="10"/>
      <c r="T486" s="10"/>
      <c r="U486" s="10"/>
      <c r="V486" s="69"/>
      <c r="W486" s="10"/>
      <c r="X486" s="10"/>
      <c r="Y486" s="10"/>
      <c r="Z486" s="10"/>
      <c r="AA486" s="69"/>
      <c r="AB486" s="10">
        <v>14</v>
      </c>
      <c r="AC486" s="10"/>
      <c r="AD486" s="10">
        <v>22</v>
      </c>
      <c r="AE486" s="10">
        <v>0</v>
      </c>
      <c r="AF486" s="69">
        <f>SUM(AB486:AE486)</f>
        <v>36</v>
      </c>
      <c r="AG486" s="22">
        <f>AF486+AA486+V486+Q486+L486+G486</f>
        <v>139</v>
      </c>
      <c r="AH486" s="10">
        <v>65</v>
      </c>
    </row>
    <row r="487" spans="1:35" ht="15.75" x14ac:dyDescent="0.25">
      <c r="A487" s="10" t="s">
        <v>404</v>
      </c>
      <c r="B487" s="10" t="s">
        <v>406</v>
      </c>
      <c r="C487" s="10">
        <v>26</v>
      </c>
      <c r="D487" s="10">
        <v>26</v>
      </c>
      <c r="E487" s="10">
        <v>27</v>
      </c>
      <c r="F487" s="10">
        <v>22</v>
      </c>
      <c r="G487" s="69">
        <f t="shared" ref="G487:G489" si="284">SUM(C487:F487)</f>
        <v>101</v>
      </c>
      <c r="H487" s="10"/>
      <c r="I487" s="10"/>
      <c r="J487" s="10"/>
      <c r="K487" s="10"/>
      <c r="L487" s="69"/>
      <c r="M487" s="10">
        <v>3</v>
      </c>
      <c r="N487" s="10">
        <v>6</v>
      </c>
      <c r="O487" s="10">
        <v>5</v>
      </c>
      <c r="P487" s="10">
        <v>2</v>
      </c>
      <c r="Q487" s="69">
        <f t="shared" ref="Q487:Q488" si="285">SUM(M487:P487)</f>
        <v>16</v>
      </c>
      <c r="R487" s="10"/>
      <c r="S487" s="10"/>
      <c r="T487" s="10"/>
      <c r="U487" s="10"/>
      <c r="V487" s="69"/>
      <c r="W487" s="10"/>
      <c r="X487" s="10"/>
      <c r="Y487" s="10"/>
      <c r="Z487" s="10"/>
      <c r="AA487" s="69"/>
      <c r="AB487" s="10"/>
      <c r="AC487" s="10"/>
      <c r="AD487" s="10"/>
      <c r="AE487" s="10"/>
      <c r="AF487" s="69">
        <f t="shared" ref="AF487:AF488" si="286">SUM(AB487:AE487)</f>
        <v>0</v>
      </c>
      <c r="AG487" s="22">
        <f t="shared" ref="AG487:AG489" si="287">AF487+AA487+V487+Q487+L487+G487</f>
        <v>117</v>
      </c>
      <c r="AH487" s="10"/>
    </row>
    <row r="488" spans="1:35" ht="63" x14ac:dyDescent="0.25">
      <c r="A488" s="10" t="s">
        <v>404</v>
      </c>
      <c r="B488" s="10" t="s">
        <v>407</v>
      </c>
      <c r="C488" s="10">
        <v>25</v>
      </c>
      <c r="D488" s="10">
        <v>25</v>
      </c>
      <c r="E488" s="10"/>
      <c r="F488" s="10"/>
      <c r="G488" s="69">
        <f t="shared" si="284"/>
        <v>50</v>
      </c>
      <c r="H488" s="10"/>
      <c r="I488" s="10"/>
      <c r="J488" s="10"/>
      <c r="K488" s="10"/>
      <c r="L488" s="69"/>
      <c r="M488" s="10"/>
      <c r="N488" s="10">
        <v>5</v>
      </c>
      <c r="O488" s="10"/>
      <c r="P488" s="10"/>
      <c r="Q488" s="69">
        <f t="shared" si="285"/>
        <v>5</v>
      </c>
      <c r="R488" s="10"/>
      <c r="S488" s="10"/>
      <c r="T488" s="10"/>
      <c r="U488" s="10"/>
      <c r="V488" s="69"/>
      <c r="W488" s="10"/>
      <c r="X488" s="10"/>
      <c r="Y488" s="10"/>
      <c r="Z488" s="10"/>
      <c r="AA488" s="69"/>
      <c r="AB488" s="10"/>
      <c r="AC488" s="10"/>
      <c r="AD488" s="10"/>
      <c r="AE488" s="10"/>
      <c r="AF488" s="69">
        <f t="shared" si="286"/>
        <v>0</v>
      </c>
      <c r="AG488" s="22">
        <f t="shared" si="287"/>
        <v>55</v>
      </c>
      <c r="AH488" s="10">
        <v>24</v>
      </c>
    </row>
    <row r="489" spans="1:35" ht="15.75" x14ac:dyDescent="0.25">
      <c r="A489" s="22" t="s">
        <v>404</v>
      </c>
      <c r="B489" s="22" t="s">
        <v>32</v>
      </c>
      <c r="C489" s="22">
        <f>SUM(C486:C488)</f>
        <v>77</v>
      </c>
      <c r="D489" s="22">
        <f t="shared" ref="D489:AF489" si="288">SUM(D486:D488)</f>
        <v>77</v>
      </c>
      <c r="E489" s="22">
        <f t="shared" si="288"/>
        <v>67</v>
      </c>
      <c r="F489" s="22">
        <f t="shared" si="288"/>
        <v>22</v>
      </c>
      <c r="G489" s="69">
        <f t="shared" si="284"/>
        <v>243</v>
      </c>
      <c r="H489" s="22">
        <f t="shared" si="288"/>
        <v>0</v>
      </c>
      <c r="I489" s="22">
        <f t="shared" si="288"/>
        <v>0</v>
      </c>
      <c r="J489" s="22">
        <f t="shared" si="288"/>
        <v>0</v>
      </c>
      <c r="K489" s="22">
        <f t="shared" si="288"/>
        <v>0</v>
      </c>
      <c r="L489" s="73"/>
      <c r="M489" s="22">
        <f t="shared" si="288"/>
        <v>5</v>
      </c>
      <c r="N489" s="22">
        <f t="shared" si="288"/>
        <v>17</v>
      </c>
      <c r="O489" s="22">
        <f t="shared" si="288"/>
        <v>8</v>
      </c>
      <c r="P489" s="22">
        <f t="shared" si="288"/>
        <v>2</v>
      </c>
      <c r="Q489" s="22">
        <f t="shared" si="288"/>
        <v>32</v>
      </c>
      <c r="R489" s="22">
        <f t="shared" si="288"/>
        <v>0</v>
      </c>
      <c r="S489" s="22">
        <f t="shared" si="288"/>
        <v>0</v>
      </c>
      <c r="T489" s="22">
        <f t="shared" si="288"/>
        <v>0</v>
      </c>
      <c r="U489" s="22">
        <f t="shared" si="288"/>
        <v>0</v>
      </c>
      <c r="V489" s="73"/>
      <c r="W489" s="22">
        <f t="shared" si="288"/>
        <v>0</v>
      </c>
      <c r="X489" s="22">
        <f t="shared" si="288"/>
        <v>0</v>
      </c>
      <c r="Y489" s="22">
        <f t="shared" si="288"/>
        <v>0</v>
      </c>
      <c r="Z489" s="22">
        <f t="shared" si="288"/>
        <v>0</v>
      </c>
      <c r="AA489" s="73"/>
      <c r="AB489" s="22">
        <f t="shared" si="288"/>
        <v>14</v>
      </c>
      <c r="AC489" s="22">
        <f t="shared" si="288"/>
        <v>0</v>
      </c>
      <c r="AD489" s="22">
        <f t="shared" si="288"/>
        <v>22</v>
      </c>
      <c r="AE489" s="22">
        <f t="shared" si="288"/>
        <v>0</v>
      </c>
      <c r="AF489" s="22">
        <f t="shared" si="288"/>
        <v>36</v>
      </c>
      <c r="AG489" s="22">
        <f t="shared" si="287"/>
        <v>311</v>
      </c>
      <c r="AH489" s="22">
        <f>SUM(AH486:AH488)</f>
        <v>89</v>
      </c>
      <c r="AI489">
        <v>311</v>
      </c>
    </row>
    <row r="490" spans="1:35" ht="18.75" x14ac:dyDescent="0.3">
      <c r="A490" s="27" t="s">
        <v>409</v>
      </c>
    </row>
    <row r="491" spans="1:35" ht="31.5" x14ac:dyDescent="0.25">
      <c r="A491" s="10" t="s">
        <v>410</v>
      </c>
      <c r="B491" s="10" t="s">
        <v>9</v>
      </c>
      <c r="C491" s="10">
        <v>20</v>
      </c>
      <c r="D491" s="10">
        <v>25</v>
      </c>
      <c r="E491" s="10">
        <v>25</v>
      </c>
      <c r="F491" s="10">
        <v>0</v>
      </c>
      <c r="G491" s="69">
        <f>SUM(C491:F491)</f>
        <v>70</v>
      </c>
      <c r="H491" s="10"/>
      <c r="I491" s="10"/>
      <c r="J491" s="10"/>
      <c r="K491" s="10"/>
      <c r="L491" s="69"/>
      <c r="M491" s="10">
        <v>14</v>
      </c>
      <c r="N491" s="10">
        <v>20</v>
      </c>
      <c r="O491" s="10">
        <v>24</v>
      </c>
      <c r="P491" s="10">
        <v>0</v>
      </c>
      <c r="Q491" s="69">
        <f>SUM(M491:P491)</f>
        <v>58</v>
      </c>
      <c r="R491" s="10"/>
      <c r="S491" s="10">
        <v>4</v>
      </c>
      <c r="T491" s="10"/>
      <c r="U491" s="10"/>
      <c r="V491" s="69">
        <v>4</v>
      </c>
      <c r="W491" s="10"/>
      <c r="X491" s="10"/>
      <c r="Y491" s="10"/>
      <c r="Z491" s="10"/>
      <c r="AA491" s="69"/>
      <c r="AB491" s="10">
        <v>36</v>
      </c>
      <c r="AC491" s="10">
        <v>40</v>
      </c>
      <c r="AD491" s="10">
        <v>54</v>
      </c>
      <c r="AE491" s="10">
        <v>0</v>
      </c>
      <c r="AF491" s="69">
        <f>SUM(AB491:AE491)</f>
        <v>130</v>
      </c>
      <c r="AG491" s="22">
        <f>AF491+AA491+V491+Q491+L491+G491</f>
        <v>262</v>
      </c>
      <c r="AH491" s="10">
        <v>103</v>
      </c>
    </row>
    <row r="492" spans="1:35" ht="15.75" x14ac:dyDescent="0.25">
      <c r="A492" s="10" t="s">
        <v>410</v>
      </c>
      <c r="B492" s="10" t="s">
        <v>219</v>
      </c>
      <c r="C492" s="10">
        <v>20</v>
      </c>
      <c r="D492" s="10">
        <v>25</v>
      </c>
      <c r="E492" s="10">
        <v>25</v>
      </c>
      <c r="F492" s="10"/>
      <c r="G492" s="69">
        <f t="shared" ref="G492:G495" si="289">SUM(C492:F492)</f>
        <v>70</v>
      </c>
      <c r="H492" s="10"/>
      <c r="I492" s="10"/>
      <c r="J492" s="10"/>
      <c r="K492" s="10"/>
      <c r="L492" s="69"/>
      <c r="M492" s="10">
        <v>14</v>
      </c>
      <c r="N492" s="10">
        <v>13</v>
      </c>
      <c r="O492" s="10">
        <v>10</v>
      </c>
      <c r="P492" s="10"/>
      <c r="Q492" s="69">
        <f t="shared" ref="Q492:Q494" si="290">SUM(M492:P492)</f>
        <v>37</v>
      </c>
      <c r="R492" s="10"/>
      <c r="S492" s="10">
        <v>5</v>
      </c>
      <c r="T492" s="10"/>
      <c r="U492" s="10"/>
      <c r="V492" s="69">
        <v>5</v>
      </c>
      <c r="W492" s="10"/>
      <c r="X492" s="10"/>
      <c r="Y492" s="10"/>
      <c r="Z492" s="10"/>
      <c r="AA492" s="69"/>
      <c r="AB492" s="10">
        <v>21</v>
      </c>
      <c r="AC492" s="10">
        <v>42</v>
      </c>
      <c r="AD492" s="10">
        <v>47</v>
      </c>
      <c r="AE492" s="10"/>
      <c r="AF492" s="69">
        <f t="shared" ref="AF492:AF494" si="291">SUM(AB492:AE492)</f>
        <v>110</v>
      </c>
      <c r="AG492" s="22">
        <f t="shared" ref="AG492:AG495" si="292">AF492+AA492+V492+Q492+L492+G492</f>
        <v>222</v>
      </c>
      <c r="AH492" s="10">
        <v>79</v>
      </c>
    </row>
    <row r="493" spans="1:35" ht="31.5" x14ac:dyDescent="0.25">
      <c r="A493" s="10" t="s">
        <v>410</v>
      </c>
      <c r="B493" s="10" t="s">
        <v>112</v>
      </c>
      <c r="C493" s="10">
        <v>20</v>
      </c>
      <c r="D493" s="10">
        <v>25</v>
      </c>
      <c r="E493" s="10">
        <v>25</v>
      </c>
      <c r="F493" s="10"/>
      <c r="G493" s="69">
        <f t="shared" si="289"/>
        <v>70</v>
      </c>
      <c r="H493" s="10"/>
      <c r="I493" s="10"/>
      <c r="J493" s="10"/>
      <c r="K493" s="10"/>
      <c r="L493" s="69"/>
      <c r="M493" s="10">
        <v>12</v>
      </c>
      <c r="N493" s="10">
        <v>13</v>
      </c>
      <c r="O493" s="10">
        <v>9</v>
      </c>
      <c r="P493" s="10"/>
      <c r="Q493" s="69">
        <f t="shared" si="290"/>
        <v>34</v>
      </c>
      <c r="R493" s="10"/>
      <c r="S493" s="10">
        <v>3</v>
      </c>
      <c r="T493" s="10"/>
      <c r="U493" s="10"/>
      <c r="V493" s="69">
        <v>3</v>
      </c>
      <c r="W493" s="10"/>
      <c r="X493" s="10"/>
      <c r="Y493" s="10"/>
      <c r="Z493" s="10"/>
      <c r="AA493" s="69"/>
      <c r="AB493" s="10">
        <v>20</v>
      </c>
      <c r="AC493" s="10"/>
      <c r="AD493" s="10"/>
      <c r="AE493" s="10"/>
      <c r="AF493" s="69">
        <f t="shared" si="291"/>
        <v>20</v>
      </c>
      <c r="AG493" s="22">
        <f t="shared" si="292"/>
        <v>127</v>
      </c>
      <c r="AH493" s="10">
        <v>24</v>
      </c>
    </row>
    <row r="494" spans="1:35" ht="31.5" x14ac:dyDescent="0.25">
      <c r="A494" s="10" t="s">
        <v>410</v>
      </c>
      <c r="B494" s="10" t="s">
        <v>411</v>
      </c>
      <c r="C494" s="10"/>
      <c r="D494" s="10"/>
      <c r="E494" s="10"/>
      <c r="F494" s="10"/>
      <c r="G494" s="69">
        <f t="shared" si="289"/>
        <v>0</v>
      </c>
      <c r="H494" s="10"/>
      <c r="I494" s="10"/>
      <c r="J494" s="10"/>
      <c r="K494" s="10"/>
      <c r="L494" s="69"/>
      <c r="M494" s="10">
        <v>23</v>
      </c>
      <c r="N494" s="10"/>
      <c r="O494" s="10"/>
      <c r="P494" s="10"/>
      <c r="Q494" s="69">
        <f t="shared" si="290"/>
        <v>23</v>
      </c>
      <c r="R494" s="10"/>
      <c r="S494" s="10">
        <v>15</v>
      </c>
      <c r="T494" s="10"/>
      <c r="U494" s="10"/>
      <c r="V494" s="69">
        <v>15</v>
      </c>
      <c r="W494" s="10"/>
      <c r="X494" s="10"/>
      <c r="Y494" s="10"/>
      <c r="Z494" s="10"/>
      <c r="AA494" s="69"/>
      <c r="AB494" s="10"/>
      <c r="AC494" s="10"/>
      <c r="AD494" s="10"/>
      <c r="AE494" s="10"/>
      <c r="AF494" s="69">
        <f t="shared" si="291"/>
        <v>0</v>
      </c>
      <c r="AG494" s="22">
        <f t="shared" si="292"/>
        <v>38</v>
      </c>
      <c r="AH494" s="10"/>
    </row>
    <row r="495" spans="1:35" ht="15.75" x14ac:dyDescent="0.25">
      <c r="A495" s="22" t="s">
        <v>410</v>
      </c>
      <c r="B495" s="22" t="s">
        <v>16</v>
      </c>
      <c r="C495" s="22">
        <f>SUM(C491:C494)</f>
        <v>60</v>
      </c>
      <c r="D495" s="22">
        <f t="shared" ref="D495:AF495" si="293">SUM(D491:D494)</f>
        <v>75</v>
      </c>
      <c r="E495" s="22">
        <f t="shared" si="293"/>
        <v>75</v>
      </c>
      <c r="F495" s="22">
        <f t="shared" si="293"/>
        <v>0</v>
      </c>
      <c r="G495" s="69">
        <f t="shared" si="289"/>
        <v>210</v>
      </c>
      <c r="H495" s="22">
        <f t="shared" si="293"/>
        <v>0</v>
      </c>
      <c r="I495" s="22">
        <f t="shared" si="293"/>
        <v>0</v>
      </c>
      <c r="J495" s="22">
        <f t="shared" si="293"/>
        <v>0</v>
      </c>
      <c r="K495" s="22">
        <f t="shared" si="293"/>
        <v>0</v>
      </c>
      <c r="L495" s="73"/>
      <c r="M495" s="22">
        <f t="shared" si="293"/>
        <v>63</v>
      </c>
      <c r="N495" s="22">
        <f t="shared" si="293"/>
        <v>46</v>
      </c>
      <c r="O495" s="22">
        <f t="shared" si="293"/>
        <v>43</v>
      </c>
      <c r="P495" s="22">
        <f t="shared" si="293"/>
        <v>0</v>
      </c>
      <c r="Q495" s="22">
        <f t="shared" si="293"/>
        <v>152</v>
      </c>
      <c r="R495" s="22">
        <f t="shared" si="293"/>
        <v>0</v>
      </c>
      <c r="S495" s="22">
        <f t="shared" si="293"/>
        <v>27</v>
      </c>
      <c r="T495" s="22">
        <f t="shared" si="293"/>
        <v>0</v>
      </c>
      <c r="U495" s="22">
        <f t="shared" si="293"/>
        <v>0</v>
      </c>
      <c r="V495" s="73">
        <f t="shared" ref="V495" si="294">SUM(V491:V494)</f>
        <v>27</v>
      </c>
      <c r="W495" s="22">
        <f t="shared" si="293"/>
        <v>0</v>
      </c>
      <c r="X495" s="22">
        <f t="shared" si="293"/>
        <v>0</v>
      </c>
      <c r="Y495" s="22">
        <f t="shared" si="293"/>
        <v>0</v>
      </c>
      <c r="Z495" s="22">
        <f t="shared" si="293"/>
        <v>0</v>
      </c>
      <c r="AA495" s="73"/>
      <c r="AB495" s="22">
        <f t="shared" si="293"/>
        <v>77</v>
      </c>
      <c r="AC495" s="22">
        <f t="shared" si="293"/>
        <v>82</v>
      </c>
      <c r="AD495" s="22">
        <f t="shared" si="293"/>
        <v>101</v>
      </c>
      <c r="AE495" s="22">
        <f t="shared" si="293"/>
        <v>0</v>
      </c>
      <c r="AF495" s="22">
        <f t="shared" si="293"/>
        <v>260</v>
      </c>
      <c r="AG495" s="22">
        <f t="shared" si="292"/>
        <v>649</v>
      </c>
      <c r="AH495" s="22">
        <f>SUM(AH491:AH494)</f>
        <v>206</v>
      </c>
      <c r="AI495">
        <v>649</v>
      </c>
    </row>
    <row r="496" spans="1:35" ht="18.75" x14ac:dyDescent="0.3">
      <c r="A496" s="27" t="s">
        <v>413</v>
      </c>
    </row>
    <row r="497" spans="1:35" ht="78.75" x14ac:dyDescent="0.25">
      <c r="A497" s="10" t="s">
        <v>414</v>
      </c>
      <c r="B497" s="10" t="s">
        <v>69</v>
      </c>
      <c r="C497" s="10">
        <v>25</v>
      </c>
      <c r="D497" s="10">
        <v>22</v>
      </c>
      <c r="E497" s="10">
        <v>23</v>
      </c>
      <c r="F497" s="10">
        <v>0</v>
      </c>
      <c r="G497" s="69">
        <f>SUM(C497:F497)</f>
        <v>70</v>
      </c>
      <c r="H497" s="10"/>
      <c r="I497" s="10"/>
      <c r="J497" s="10"/>
      <c r="K497" s="10"/>
      <c r="L497" s="69"/>
      <c r="M497" s="10">
        <v>39</v>
      </c>
      <c r="N497" s="10">
        <v>20</v>
      </c>
      <c r="O497" s="10">
        <v>4</v>
      </c>
      <c r="P497" s="10">
        <v>0</v>
      </c>
      <c r="Q497" s="69">
        <f>SUM(M497:P497)</f>
        <v>63</v>
      </c>
      <c r="R497" s="10"/>
      <c r="S497" s="10">
        <v>16</v>
      </c>
      <c r="T497" s="10">
        <v>4</v>
      </c>
      <c r="U497" s="10">
        <v>0</v>
      </c>
      <c r="V497" s="69">
        <f>SUM(R497:U497)</f>
        <v>20</v>
      </c>
      <c r="W497" s="10"/>
      <c r="X497" s="10"/>
      <c r="Y497" s="10"/>
      <c r="Z497" s="10">
        <v>0</v>
      </c>
      <c r="AA497" s="69">
        <f>SUM(W497:Z497)</f>
        <v>0</v>
      </c>
      <c r="AB497" s="10"/>
      <c r="AC497" s="10"/>
      <c r="AD497" s="10"/>
      <c r="AE497" s="10">
        <v>0</v>
      </c>
      <c r="AF497" s="69">
        <f>SUM(AB497:AE497)</f>
        <v>0</v>
      </c>
      <c r="AG497" s="22">
        <f>AF497+AA497+V497+Q497+L497+G497</f>
        <v>153</v>
      </c>
      <c r="AH497" s="10">
        <v>31</v>
      </c>
    </row>
    <row r="498" spans="1:35" ht="15.75" x14ac:dyDescent="0.25">
      <c r="A498" s="10" t="s">
        <v>414</v>
      </c>
      <c r="B498" s="10" t="s">
        <v>326</v>
      </c>
      <c r="C498" s="10"/>
      <c r="D498" s="10"/>
      <c r="E498" s="10"/>
      <c r="F498" s="10"/>
      <c r="G498" s="69">
        <f t="shared" ref="G498:G504" si="295">SUM(C498:F498)</f>
        <v>0</v>
      </c>
      <c r="H498" s="10"/>
      <c r="I498" s="10"/>
      <c r="J498" s="10"/>
      <c r="K498" s="10"/>
      <c r="L498" s="69"/>
      <c r="M498" s="10">
        <v>19</v>
      </c>
      <c r="N498" s="10">
        <v>14</v>
      </c>
      <c r="O498" s="10">
        <v>4</v>
      </c>
      <c r="P498" s="10"/>
      <c r="Q498" s="69">
        <f t="shared" ref="Q498:Q503" si="296">SUM(M498:P498)</f>
        <v>37</v>
      </c>
      <c r="R498" s="10"/>
      <c r="S498" s="10">
        <v>4</v>
      </c>
      <c r="T498" s="10">
        <v>3</v>
      </c>
      <c r="U498" s="10"/>
      <c r="V498" s="69">
        <f t="shared" ref="V498:V504" si="297">SUM(R498:U498)</f>
        <v>7</v>
      </c>
      <c r="W498" s="10"/>
      <c r="X498" s="10">
        <v>2</v>
      </c>
      <c r="Y498" s="10">
        <v>1</v>
      </c>
      <c r="Z498" s="10"/>
      <c r="AA498" s="69">
        <f t="shared" ref="AA498:AA504" si="298">SUM(W498:Z498)</f>
        <v>3</v>
      </c>
      <c r="AB498" s="10">
        <v>7</v>
      </c>
      <c r="AC498" s="10">
        <v>2</v>
      </c>
      <c r="AD498" s="10">
        <v>7</v>
      </c>
      <c r="AE498" s="10"/>
      <c r="AF498" s="69">
        <f t="shared" ref="AF498:AF503" si="299">SUM(AB498:AE498)</f>
        <v>16</v>
      </c>
      <c r="AG498" s="22">
        <f t="shared" ref="AG498:AG504" si="300">AF498+AA498+V498+Q498+L498+G498</f>
        <v>63</v>
      </c>
      <c r="AH498" s="10">
        <v>15</v>
      </c>
    </row>
    <row r="499" spans="1:35" ht="47.25" x14ac:dyDescent="0.25">
      <c r="A499" s="10" t="s">
        <v>414</v>
      </c>
      <c r="B499" s="10" t="s">
        <v>49</v>
      </c>
      <c r="C499" s="10"/>
      <c r="D499" s="10"/>
      <c r="E499" s="10"/>
      <c r="F499" s="10"/>
      <c r="G499" s="69">
        <f t="shared" si="295"/>
        <v>0</v>
      </c>
      <c r="H499" s="10"/>
      <c r="I499" s="10"/>
      <c r="J499" s="10"/>
      <c r="K499" s="10"/>
      <c r="L499" s="69"/>
      <c r="M499" s="10">
        <v>26</v>
      </c>
      <c r="N499" s="10">
        <v>11</v>
      </c>
      <c r="O499" s="10">
        <v>14</v>
      </c>
      <c r="P499" s="10"/>
      <c r="Q499" s="69">
        <f t="shared" si="296"/>
        <v>51</v>
      </c>
      <c r="R499" s="10"/>
      <c r="S499" s="10">
        <v>10</v>
      </c>
      <c r="T499" s="10">
        <v>1</v>
      </c>
      <c r="U499" s="10"/>
      <c r="V499" s="69">
        <f t="shared" si="297"/>
        <v>11</v>
      </c>
      <c r="W499" s="10">
        <v>4</v>
      </c>
      <c r="X499" s="10">
        <v>2</v>
      </c>
      <c r="Y499" s="10">
        <v>6</v>
      </c>
      <c r="Z499" s="10"/>
      <c r="AA499" s="69">
        <f t="shared" si="298"/>
        <v>12</v>
      </c>
      <c r="AB499" s="10">
        <v>19</v>
      </c>
      <c r="AC499" s="10">
        <v>21</v>
      </c>
      <c r="AD499" s="10">
        <v>14</v>
      </c>
      <c r="AE499" s="10"/>
      <c r="AF499" s="69">
        <f t="shared" si="299"/>
        <v>54</v>
      </c>
      <c r="AG499" s="22">
        <f t="shared" si="300"/>
        <v>128</v>
      </c>
      <c r="AH499" s="10">
        <v>37</v>
      </c>
    </row>
    <row r="500" spans="1:35" ht="15.75" x14ac:dyDescent="0.25">
      <c r="A500" s="10" t="s">
        <v>414</v>
      </c>
      <c r="B500" s="10" t="s">
        <v>415</v>
      </c>
      <c r="C500" s="10"/>
      <c r="D500" s="10"/>
      <c r="E500" s="10"/>
      <c r="F500" s="10"/>
      <c r="G500" s="69">
        <f t="shared" si="295"/>
        <v>0</v>
      </c>
      <c r="H500" s="10"/>
      <c r="I500" s="10"/>
      <c r="J500" s="10"/>
      <c r="K500" s="10"/>
      <c r="L500" s="69"/>
      <c r="M500" s="10">
        <v>11</v>
      </c>
      <c r="N500" s="10">
        <v>9</v>
      </c>
      <c r="O500" s="10">
        <v>10</v>
      </c>
      <c r="P500" s="10"/>
      <c r="Q500" s="69">
        <f t="shared" si="296"/>
        <v>30</v>
      </c>
      <c r="R500" s="10"/>
      <c r="S500" s="10">
        <v>5</v>
      </c>
      <c r="T500" s="10"/>
      <c r="U500" s="10"/>
      <c r="V500" s="69">
        <f t="shared" si="297"/>
        <v>5</v>
      </c>
      <c r="W500" s="10">
        <v>1</v>
      </c>
      <c r="X500" s="10">
        <v>3</v>
      </c>
      <c r="Y500" s="10">
        <v>1</v>
      </c>
      <c r="Z500" s="10"/>
      <c r="AA500" s="69">
        <f t="shared" si="298"/>
        <v>5</v>
      </c>
      <c r="AB500" s="10">
        <v>7</v>
      </c>
      <c r="AC500" s="10">
        <v>8</v>
      </c>
      <c r="AD500" s="10">
        <v>10</v>
      </c>
      <c r="AE500" s="10"/>
      <c r="AF500" s="69">
        <f t="shared" si="299"/>
        <v>25</v>
      </c>
      <c r="AG500" s="22">
        <f t="shared" si="300"/>
        <v>65</v>
      </c>
      <c r="AH500" s="10">
        <v>23</v>
      </c>
    </row>
    <row r="501" spans="1:35" ht="15.75" x14ac:dyDescent="0.25">
      <c r="A501" s="10" t="s">
        <v>414</v>
      </c>
      <c r="B501" s="10" t="s">
        <v>226</v>
      </c>
      <c r="C501" s="10"/>
      <c r="D501" s="10"/>
      <c r="E501" s="10"/>
      <c r="F501" s="10"/>
      <c r="G501" s="69">
        <f t="shared" si="295"/>
        <v>0</v>
      </c>
      <c r="H501" s="10"/>
      <c r="I501" s="10"/>
      <c r="J501" s="10"/>
      <c r="K501" s="10"/>
      <c r="L501" s="69"/>
      <c r="M501" s="10">
        <v>17</v>
      </c>
      <c r="N501" s="10">
        <v>26</v>
      </c>
      <c r="O501" s="10">
        <v>11</v>
      </c>
      <c r="P501" s="10"/>
      <c r="Q501" s="69">
        <f t="shared" si="296"/>
        <v>54</v>
      </c>
      <c r="R501" s="10"/>
      <c r="S501" s="10">
        <v>11</v>
      </c>
      <c r="T501" s="10">
        <v>3</v>
      </c>
      <c r="U501" s="10"/>
      <c r="V501" s="69">
        <f t="shared" si="297"/>
        <v>14</v>
      </c>
      <c r="W501" s="10">
        <v>2</v>
      </c>
      <c r="X501" s="10">
        <v>6</v>
      </c>
      <c r="Y501" s="10">
        <v>10</v>
      </c>
      <c r="Z501" s="10"/>
      <c r="AA501" s="69">
        <f t="shared" si="298"/>
        <v>18</v>
      </c>
      <c r="AB501" s="10">
        <v>16</v>
      </c>
      <c r="AC501" s="10">
        <v>14</v>
      </c>
      <c r="AD501" s="10">
        <v>10</v>
      </c>
      <c r="AE501" s="10"/>
      <c r="AF501" s="69">
        <f t="shared" si="299"/>
        <v>40</v>
      </c>
      <c r="AG501" s="22">
        <f t="shared" si="300"/>
        <v>126</v>
      </c>
      <c r="AH501" s="10">
        <v>37</v>
      </c>
    </row>
    <row r="502" spans="1:35" ht="15.75" x14ac:dyDescent="0.25">
      <c r="A502" s="10" t="s">
        <v>414</v>
      </c>
      <c r="B502" s="10" t="s">
        <v>29</v>
      </c>
      <c r="C502" s="10"/>
      <c r="D502" s="10"/>
      <c r="E502" s="10"/>
      <c r="F502" s="10"/>
      <c r="G502" s="69">
        <f t="shared" si="295"/>
        <v>0</v>
      </c>
      <c r="H502" s="10"/>
      <c r="I502" s="10"/>
      <c r="J502" s="10"/>
      <c r="K502" s="10"/>
      <c r="L502" s="69"/>
      <c r="M502" s="10">
        <v>10</v>
      </c>
      <c r="N502" s="10">
        <v>7</v>
      </c>
      <c r="O502" s="10"/>
      <c r="P502" s="10"/>
      <c r="Q502" s="69">
        <f t="shared" si="296"/>
        <v>17</v>
      </c>
      <c r="R502" s="10"/>
      <c r="S502" s="10">
        <v>5</v>
      </c>
      <c r="T502" s="10"/>
      <c r="U502" s="10"/>
      <c r="V502" s="69">
        <f t="shared" si="297"/>
        <v>5</v>
      </c>
      <c r="W502" s="10"/>
      <c r="X502" s="10">
        <v>6</v>
      </c>
      <c r="Y502" s="10">
        <v>3</v>
      </c>
      <c r="Z502" s="10"/>
      <c r="AA502" s="69">
        <f t="shared" si="298"/>
        <v>9</v>
      </c>
      <c r="AB502" s="10">
        <v>23</v>
      </c>
      <c r="AC502" s="10">
        <v>20</v>
      </c>
      <c r="AD502" s="10">
        <v>22</v>
      </c>
      <c r="AE502" s="10"/>
      <c r="AF502" s="69">
        <f t="shared" si="299"/>
        <v>65</v>
      </c>
      <c r="AG502" s="22">
        <f t="shared" si="300"/>
        <v>96</v>
      </c>
      <c r="AH502" s="10"/>
    </row>
    <row r="503" spans="1:35" ht="31.5" x14ac:dyDescent="0.25">
      <c r="A503" s="10" t="s">
        <v>414</v>
      </c>
      <c r="B503" s="10" t="s">
        <v>27</v>
      </c>
      <c r="C503" s="10">
        <v>25</v>
      </c>
      <c r="D503" s="10">
        <v>27</v>
      </c>
      <c r="E503" s="10">
        <v>24</v>
      </c>
      <c r="F503" s="10"/>
      <c r="G503" s="69">
        <f t="shared" si="295"/>
        <v>76</v>
      </c>
      <c r="H503" s="10"/>
      <c r="I503" s="10"/>
      <c r="J503" s="10"/>
      <c r="K503" s="10"/>
      <c r="L503" s="69"/>
      <c r="M503" s="10">
        <v>85</v>
      </c>
      <c r="N503" s="10">
        <v>50</v>
      </c>
      <c r="O503" s="10">
        <v>34</v>
      </c>
      <c r="P503" s="10"/>
      <c r="Q503" s="69">
        <f t="shared" si="296"/>
        <v>169</v>
      </c>
      <c r="R503" s="10"/>
      <c r="S503" s="10">
        <v>56</v>
      </c>
      <c r="T503" s="10">
        <v>24</v>
      </c>
      <c r="U503" s="10"/>
      <c r="V503" s="69">
        <f t="shared" si="297"/>
        <v>80</v>
      </c>
      <c r="W503" s="10">
        <v>5</v>
      </c>
      <c r="X503" s="10">
        <v>16</v>
      </c>
      <c r="Y503" s="10">
        <v>15</v>
      </c>
      <c r="Z503" s="10"/>
      <c r="AA503" s="69">
        <f t="shared" si="298"/>
        <v>36</v>
      </c>
      <c r="AB503" s="10">
        <v>83</v>
      </c>
      <c r="AC503" s="10">
        <v>95</v>
      </c>
      <c r="AD503" s="10">
        <v>74</v>
      </c>
      <c r="AE503" s="10"/>
      <c r="AF503" s="69">
        <f t="shared" si="299"/>
        <v>252</v>
      </c>
      <c r="AG503" s="22">
        <f t="shared" si="300"/>
        <v>613</v>
      </c>
      <c r="AH503" s="10">
        <v>175</v>
      </c>
    </row>
    <row r="504" spans="1:35" ht="15.75" x14ac:dyDescent="0.25">
      <c r="A504" s="22" t="s">
        <v>414</v>
      </c>
      <c r="B504" s="22" t="s">
        <v>16</v>
      </c>
      <c r="C504" s="22">
        <f>C497+C498+C499+C500+C501+C502+C503</f>
        <v>50</v>
      </c>
      <c r="D504" s="22">
        <f t="shared" ref="D504:AF504" si="301">D497+D498+D499+D500+D501+D502+D503</f>
        <v>49</v>
      </c>
      <c r="E504" s="22">
        <f t="shared" si="301"/>
        <v>47</v>
      </c>
      <c r="F504" s="22">
        <f t="shared" si="301"/>
        <v>0</v>
      </c>
      <c r="G504" s="69">
        <f t="shared" si="295"/>
        <v>146</v>
      </c>
      <c r="H504" s="22">
        <f t="shared" si="301"/>
        <v>0</v>
      </c>
      <c r="I504" s="22">
        <f t="shared" si="301"/>
        <v>0</v>
      </c>
      <c r="J504" s="22">
        <f t="shared" si="301"/>
        <v>0</v>
      </c>
      <c r="K504" s="22">
        <f t="shared" si="301"/>
        <v>0</v>
      </c>
      <c r="L504" s="73"/>
      <c r="M504" s="22">
        <f t="shared" si="301"/>
        <v>207</v>
      </c>
      <c r="N504" s="22">
        <f t="shared" si="301"/>
        <v>137</v>
      </c>
      <c r="O504" s="22">
        <f t="shared" si="301"/>
        <v>77</v>
      </c>
      <c r="P504" s="22">
        <f t="shared" si="301"/>
        <v>0</v>
      </c>
      <c r="Q504" s="22">
        <f t="shared" si="301"/>
        <v>421</v>
      </c>
      <c r="R504" s="22">
        <f t="shared" si="301"/>
        <v>0</v>
      </c>
      <c r="S504" s="22">
        <f t="shared" si="301"/>
        <v>107</v>
      </c>
      <c r="T504" s="22">
        <f t="shared" si="301"/>
        <v>35</v>
      </c>
      <c r="U504" s="22">
        <f t="shared" si="301"/>
        <v>0</v>
      </c>
      <c r="V504" s="69">
        <f t="shared" si="297"/>
        <v>142</v>
      </c>
      <c r="W504" s="22">
        <f t="shared" si="301"/>
        <v>12</v>
      </c>
      <c r="X504" s="22">
        <f t="shared" si="301"/>
        <v>35</v>
      </c>
      <c r="Y504" s="22">
        <f t="shared" si="301"/>
        <v>36</v>
      </c>
      <c r="Z504" s="22">
        <f t="shared" si="301"/>
        <v>0</v>
      </c>
      <c r="AA504" s="69">
        <f t="shared" si="298"/>
        <v>83</v>
      </c>
      <c r="AB504" s="22">
        <f t="shared" si="301"/>
        <v>155</v>
      </c>
      <c r="AC504" s="22">
        <f t="shared" si="301"/>
        <v>160</v>
      </c>
      <c r="AD504" s="22">
        <f t="shared" si="301"/>
        <v>137</v>
      </c>
      <c r="AE504" s="22">
        <f t="shared" si="301"/>
        <v>0</v>
      </c>
      <c r="AF504" s="22">
        <f t="shared" si="301"/>
        <v>452</v>
      </c>
      <c r="AG504" s="22">
        <f t="shared" si="300"/>
        <v>1244</v>
      </c>
      <c r="AH504" s="22">
        <f>AH497+AH498+AH499+AH500+AH501+AH502+AH503</f>
        <v>318</v>
      </c>
      <c r="AI504">
        <v>1244</v>
      </c>
    </row>
    <row r="505" spans="1:35" ht="18.75" x14ac:dyDescent="0.3">
      <c r="A505" s="27" t="s">
        <v>416</v>
      </c>
    </row>
    <row r="506" spans="1:35" ht="31.5" x14ac:dyDescent="0.25">
      <c r="A506" s="10" t="s">
        <v>417</v>
      </c>
      <c r="B506" s="10" t="s">
        <v>27</v>
      </c>
      <c r="C506" s="10">
        <v>75</v>
      </c>
      <c r="D506" s="10">
        <v>74</v>
      </c>
      <c r="E506" s="10">
        <v>49</v>
      </c>
      <c r="F506" s="10">
        <v>0</v>
      </c>
      <c r="G506" s="69">
        <f>SUM(C506:F506)</f>
        <v>198</v>
      </c>
      <c r="H506" s="10">
        <v>23</v>
      </c>
      <c r="I506" s="10">
        <v>25</v>
      </c>
      <c r="J506" s="10"/>
      <c r="K506" s="10">
        <v>0</v>
      </c>
      <c r="L506" s="69">
        <f>SUM(H506:K506)</f>
        <v>48</v>
      </c>
      <c r="M506" s="10">
        <v>148</v>
      </c>
      <c r="N506" s="10">
        <v>104</v>
      </c>
      <c r="O506" s="10">
        <v>75</v>
      </c>
      <c r="P506" s="10">
        <v>0</v>
      </c>
      <c r="Q506" s="69">
        <f>SUM(M506:P506)</f>
        <v>327</v>
      </c>
      <c r="R506" s="10">
        <v>108</v>
      </c>
      <c r="S506" s="10">
        <v>61</v>
      </c>
      <c r="T506" s="10"/>
      <c r="U506" s="10">
        <v>0</v>
      </c>
      <c r="V506" s="69">
        <f>SUM(R506:U506)</f>
        <v>169</v>
      </c>
      <c r="W506" s="10"/>
      <c r="X506" s="10"/>
      <c r="Y506" s="10"/>
      <c r="Z506" s="10"/>
      <c r="AA506" s="69"/>
      <c r="AB506" s="10">
        <v>200</v>
      </c>
      <c r="AC506" s="10">
        <v>271</v>
      </c>
      <c r="AD506" s="10">
        <v>260</v>
      </c>
      <c r="AE506" s="10">
        <v>0</v>
      </c>
      <c r="AF506" s="69">
        <f>SUM(AB506:AE506)</f>
        <v>731</v>
      </c>
      <c r="AG506" s="22">
        <f>AF506+AA506+V506+Q506+L506+G506</f>
        <v>1473</v>
      </c>
      <c r="AH506" s="10">
        <v>470</v>
      </c>
    </row>
    <row r="507" spans="1:35" ht="15.75" x14ac:dyDescent="0.25">
      <c r="A507" s="10" t="s">
        <v>417</v>
      </c>
      <c r="B507" s="10" t="s">
        <v>29</v>
      </c>
      <c r="C507" s="10">
        <v>24</v>
      </c>
      <c r="D507" s="10">
        <v>24</v>
      </c>
      <c r="E507" s="10">
        <v>40</v>
      </c>
      <c r="F507" s="10"/>
      <c r="G507" s="69">
        <f t="shared" ref="G507:G512" si="302">SUM(C507:F507)</f>
        <v>88</v>
      </c>
      <c r="H507" s="10">
        <v>25</v>
      </c>
      <c r="I507" s="10">
        <v>20</v>
      </c>
      <c r="J507" s="10"/>
      <c r="K507" s="10"/>
      <c r="L507" s="69">
        <f t="shared" ref="L507:L512" si="303">SUM(H507:K507)</f>
        <v>45</v>
      </c>
      <c r="M507" s="10">
        <v>36</v>
      </c>
      <c r="N507" s="10">
        <v>8</v>
      </c>
      <c r="O507" s="10">
        <v>11</v>
      </c>
      <c r="P507" s="10"/>
      <c r="Q507" s="69">
        <f t="shared" ref="Q507:Q511" si="304">SUM(M507:P507)</f>
        <v>55</v>
      </c>
      <c r="R507" s="10">
        <v>19</v>
      </c>
      <c r="S507" s="10">
        <v>8</v>
      </c>
      <c r="T507" s="10"/>
      <c r="U507" s="10"/>
      <c r="V507" s="69">
        <f t="shared" ref="V507:V512" si="305">SUM(R507:U507)</f>
        <v>27</v>
      </c>
      <c r="W507" s="10"/>
      <c r="X507" s="10"/>
      <c r="Y507" s="10"/>
      <c r="Z507" s="10"/>
      <c r="AA507" s="69"/>
      <c r="AB507" s="10">
        <v>107</v>
      </c>
      <c r="AC507" s="10">
        <v>123</v>
      </c>
      <c r="AD507" s="10">
        <v>142</v>
      </c>
      <c r="AE507" s="10"/>
      <c r="AF507" s="69">
        <f t="shared" ref="AF507:AF511" si="306">SUM(AB507:AE507)</f>
        <v>372</v>
      </c>
      <c r="AG507" s="22">
        <f t="shared" ref="AG507:AG512" si="307">AF507+AA507+V507+Q507+L507+G507</f>
        <v>587</v>
      </c>
      <c r="AH507" s="10">
        <v>221</v>
      </c>
    </row>
    <row r="508" spans="1:35" ht="15.75" x14ac:dyDescent="0.25">
      <c r="A508" s="10" t="s">
        <v>417</v>
      </c>
      <c r="B508" s="10" t="s">
        <v>212</v>
      </c>
      <c r="C508" s="10"/>
      <c r="D508" s="10"/>
      <c r="E508" s="10"/>
      <c r="F508" s="10"/>
      <c r="G508" s="69">
        <f t="shared" si="302"/>
        <v>0</v>
      </c>
      <c r="H508" s="10"/>
      <c r="I508" s="10"/>
      <c r="J508" s="10"/>
      <c r="K508" s="10"/>
      <c r="L508" s="69">
        <f t="shared" si="303"/>
        <v>0</v>
      </c>
      <c r="M508" s="10">
        <v>20</v>
      </c>
      <c r="N508" s="10">
        <v>29</v>
      </c>
      <c r="O508" s="10">
        <v>23</v>
      </c>
      <c r="P508" s="10"/>
      <c r="Q508" s="69">
        <f t="shared" si="304"/>
        <v>72</v>
      </c>
      <c r="R508" s="10"/>
      <c r="S508" s="10"/>
      <c r="T508" s="10"/>
      <c r="U508" s="10"/>
      <c r="V508" s="69">
        <f t="shared" si="305"/>
        <v>0</v>
      </c>
      <c r="W508" s="10"/>
      <c r="X508" s="10"/>
      <c r="Y508" s="10"/>
      <c r="Z508" s="10"/>
      <c r="AA508" s="69"/>
      <c r="AB508" s="10"/>
      <c r="AC508" s="10"/>
      <c r="AD508" s="10"/>
      <c r="AE508" s="10"/>
      <c r="AF508" s="69">
        <f t="shared" si="306"/>
        <v>0</v>
      </c>
      <c r="AG508" s="22">
        <f t="shared" si="307"/>
        <v>72</v>
      </c>
      <c r="AH508" s="10">
        <v>23</v>
      </c>
    </row>
    <row r="509" spans="1:35" ht="15.75" x14ac:dyDescent="0.25">
      <c r="A509" s="10" t="s">
        <v>417</v>
      </c>
      <c r="B509" s="10" t="s">
        <v>306</v>
      </c>
      <c r="C509" s="10"/>
      <c r="D509" s="10"/>
      <c r="E509" s="10"/>
      <c r="F509" s="10"/>
      <c r="G509" s="69">
        <f t="shared" si="302"/>
        <v>0</v>
      </c>
      <c r="H509" s="10"/>
      <c r="I509" s="10"/>
      <c r="J509" s="10"/>
      <c r="K509" s="10"/>
      <c r="L509" s="69">
        <f t="shared" si="303"/>
        <v>0</v>
      </c>
      <c r="M509" s="10">
        <v>20</v>
      </c>
      <c r="N509" s="10">
        <v>35</v>
      </c>
      <c r="O509" s="10">
        <v>24</v>
      </c>
      <c r="P509" s="10"/>
      <c r="Q509" s="69">
        <f t="shared" si="304"/>
        <v>79</v>
      </c>
      <c r="R509" s="10"/>
      <c r="S509" s="10"/>
      <c r="T509" s="10"/>
      <c r="U509" s="10"/>
      <c r="V509" s="69">
        <f t="shared" si="305"/>
        <v>0</v>
      </c>
      <c r="W509" s="10"/>
      <c r="X509" s="10"/>
      <c r="Y509" s="10"/>
      <c r="Z509" s="10"/>
      <c r="AA509" s="69"/>
      <c r="AB509" s="10"/>
      <c r="AC509" s="10"/>
      <c r="AD509" s="10"/>
      <c r="AE509" s="10"/>
      <c r="AF509" s="69">
        <f t="shared" si="306"/>
        <v>0</v>
      </c>
      <c r="AG509" s="22">
        <f t="shared" si="307"/>
        <v>79</v>
      </c>
      <c r="AH509" s="10">
        <v>24</v>
      </c>
    </row>
    <row r="510" spans="1:35" ht="15.75" x14ac:dyDescent="0.25">
      <c r="A510" s="10" t="s">
        <v>417</v>
      </c>
      <c r="B510" s="10" t="s">
        <v>228</v>
      </c>
      <c r="C510" s="10"/>
      <c r="D510" s="10"/>
      <c r="E510" s="10"/>
      <c r="F510" s="10"/>
      <c r="G510" s="69">
        <f t="shared" si="302"/>
        <v>0</v>
      </c>
      <c r="H510" s="10"/>
      <c r="I510" s="10"/>
      <c r="J510" s="10"/>
      <c r="K510" s="10"/>
      <c r="L510" s="69">
        <f t="shared" si="303"/>
        <v>0</v>
      </c>
      <c r="M510" s="10">
        <v>14</v>
      </c>
      <c r="N510" s="10">
        <v>24</v>
      </c>
      <c r="O510" s="10">
        <v>27</v>
      </c>
      <c r="P510" s="10"/>
      <c r="Q510" s="69">
        <f t="shared" si="304"/>
        <v>65</v>
      </c>
      <c r="R510" s="10"/>
      <c r="S510" s="10"/>
      <c r="T510" s="10"/>
      <c r="U510" s="10"/>
      <c r="V510" s="69">
        <f t="shared" si="305"/>
        <v>0</v>
      </c>
      <c r="W510" s="10"/>
      <c r="X510" s="10"/>
      <c r="Y510" s="10"/>
      <c r="Z510" s="10"/>
      <c r="AA510" s="69"/>
      <c r="AB510" s="10"/>
      <c r="AC510" s="10"/>
      <c r="AD510" s="10"/>
      <c r="AE510" s="10"/>
      <c r="AF510" s="69">
        <f t="shared" si="306"/>
        <v>0</v>
      </c>
      <c r="AG510" s="22">
        <f t="shared" si="307"/>
        <v>65</v>
      </c>
      <c r="AH510" s="10">
        <v>27</v>
      </c>
    </row>
    <row r="511" spans="1:35" ht="34.5" customHeight="1" x14ac:dyDescent="0.25">
      <c r="A511" s="10" t="s">
        <v>417</v>
      </c>
      <c r="B511" s="10" t="s">
        <v>418</v>
      </c>
      <c r="C511" s="10"/>
      <c r="D511" s="10"/>
      <c r="E511" s="10"/>
      <c r="F511" s="10"/>
      <c r="G511" s="69">
        <f t="shared" si="302"/>
        <v>0</v>
      </c>
      <c r="H511" s="10"/>
      <c r="I511" s="10"/>
      <c r="J511" s="10"/>
      <c r="K511" s="10"/>
      <c r="L511" s="69">
        <f t="shared" si="303"/>
        <v>0</v>
      </c>
      <c r="M511" s="10">
        <v>33</v>
      </c>
      <c r="N511" s="10">
        <v>27</v>
      </c>
      <c r="O511" s="10">
        <v>27</v>
      </c>
      <c r="P511" s="10"/>
      <c r="Q511" s="69">
        <f t="shared" si="304"/>
        <v>87</v>
      </c>
      <c r="R511" s="10"/>
      <c r="S511" s="10"/>
      <c r="T511" s="10"/>
      <c r="U511" s="10"/>
      <c r="V511" s="69">
        <f t="shared" si="305"/>
        <v>0</v>
      </c>
      <c r="W511" s="10"/>
      <c r="X511" s="10"/>
      <c r="Y511" s="10"/>
      <c r="Z511" s="10"/>
      <c r="AA511" s="69"/>
      <c r="AB511" s="10"/>
      <c r="AC511" s="10"/>
      <c r="AD511" s="10"/>
      <c r="AE511" s="10"/>
      <c r="AF511" s="69">
        <f t="shared" si="306"/>
        <v>0</v>
      </c>
      <c r="AG511" s="22">
        <f t="shared" si="307"/>
        <v>87</v>
      </c>
      <c r="AH511" s="10">
        <v>27</v>
      </c>
    </row>
    <row r="512" spans="1:35" ht="15.75" x14ac:dyDescent="0.25">
      <c r="A512" s="22" t="s">
        <v>417</v>
      </c>
      <c r="B512" s="22" t="s">
        <v>16</v>
      </c>
      <c r="C512" s="22">
        <f t="shared" ref="C512:AF512" si="308">SUM(C506:C511)</f>
        <v>99</v>
      </c>
      <c r="D512" s="22">
        <f t="shared" si="308"/>
        <v>98</v>
      </c>
      <c r="E512" s="22">
        <f t="shared" si="308"/>
        <v>89</v>
      </c>
      <c r="F512" s="22">
        <f t="shared" si="308"/>
        <v>0</v>
      </c>
      <c r="G512" s="69">
        <f t="shared" si="302"/>
        <v>286</v>
      </c>
      <c r="H512" s="22">
        <f t="shared" si="308"/>
        <v>48</v>
      </c>
      <c r="I512" s="22">
        <f t="shared" si="308"/>
        <v>45</v>
      </c>
      <c r="J512" s="22">
        <f t="shared" si="308"/>
        <v>0</v>
      </c>
      <c r="K512" s="22">
        <f t="shared" si="308"/>
        <v>0</v>
      </c>
      <c r="L512" s="69">
        <f t="shared" si="303"/>
        <v>93</v>
      </c>
      <c r="M512" s="22">
        <f t="shared" si="308"/>
        <v>271</v>
      </c>
      <c r="N512" s="22">
        <f t="shared" si="308"/>
        <v>227</v>
      </c>
      <c r="O512" s="22">
        <f t="shared" si="308"/>
        <v>187</v>
      </c>
      <c r="P512" s="22">
        <f t="shared" si="308"/>
        <v>0</v>
      </c>
      <c r="Q512" s="22">
        <f t="shared" si="308"/>
        <v>685</v>
      </c>
      <c r="R512" s="22">
        <f t="shared" si="308"/>
        <v>127</v>
      </c>
      <c r="S512" s="22">
        <f t="shared" si="308"/>
        <v>69</v>
      </c>
      <c r="T512" s="22">
        <f t="shared" si="308"/>
        <v>0</v>
      </c>
      <c r="U512" s="22">
        <f t="shared" si="308"/>
        <v>0</v>
      </c>
      <c r="V512" s="69">
        <f t="shared" si="305"/>
        <v>196</v>
      </c>
      <c r="W512" s="22">
        <f t="shared" si="308"/>
        <v>0</v>
      </c>
      <c r="X512" s="22">
        <f t="shared" si="308"/>
        <v>0</v>
      </c>
      <c r="Y512" s="22">
        <f t="shared" si="308"/>
        <v>0</v>
      </c>
      <c r="Z512" s="22">
        <f t="shared" si="308"/>
        <v>0</v>
      </c>
      <c r="AA512" s="73"/>
      <c r="AB512" s="22">
        <f t="shared" si="308"/>
        <v>307</v>
      </c>
      <c r="AC512" s="22">
        <f t="shared" si="308"/>
        <v>394</v>
      </c>
      <c r="AD512" s="22">
        <f t="shared" si="308"/>
        <v>402</v>
      </c>
      <c r="AE512" s="22">
        <f t="shared" si="308"/>
        <v>0</v>
      </c>
      <c r="AF512" s="22">
        <f t="shared" si="308"/>
        <v>1103</v>
      </c>
      <c r="AG512" s="22">
        <f t="shared" si="307"/>
        <v>2363</v>
      </c>
      <c r="AH512" s="22">
        <f>SUM(AH506:AH511)</f>
        <v>792</v>
      </c>
      <c r="AI512">
        <v>2363</v>
      </c>
    </row>
    <row r="513" spans="1:35" ht="18.75" x14ac:dyDescent="0.3">
      <c r="A513" s="27" t="s">
        <v>420</v>
      </c>
    </row>
    <row r="514" spans="1:35" ht="31.5" x14ac:dyDescent="0.25">
      <c r="A514" s="10" t="s">
        <v>421</v>
      </c>
      <c r="B514" s="10" t="s">
        <v>27</v>
      </c>
      <c r="C514" s="10">
        <v>25</v>
      </c>
      <c r="D514" s="10">
        <v>25</v>
      </c>
      <c r="E514" s="10">
        <v>23</v>
      </c>
      <c r="F514" s="10">
        <v>0</v>
      </c>
      <c r="G514" s="69">
        <f>SUM(C514:F514)</f>
        <v>73</v>
      </c>
      <c r="H514" s="10"/>
      <c r="I514" s="10"/>
      <c r="J514" s="10"/>
      <c r="K514" s="10"/>
      <c r="L514" s="69"/>
      <c r="M514" s="10">
        <v>109</v>
      </c>
      <c r="N514" s="10">
        <v>69</v>
      </c>
      <c r="O514" s="10">
        <v>87</v>
      </c>
      <c r="P514" s="10">
        <v>0</v>
      </c>
      <c r="Q514" s="69">
        <f>SUM(M514:P514)</f>
        <v>265</v>
      </c>
      <c r="R514" s="10">
        <v>96</v>
      </c>
      <c r="S514" s="10">
        <v>49</v>
      </c>
      <c r="T514" s="10"/>
      <c r="U514" s="10">
        <v>0</v>
      </c>
      <c r="V514" s="69">
        <f>SUM(R514:U514)</f>
        <v>145</v>
      </c>
      <c r="W514" s="10"/>
      <c r="X514" s="10"/>
      <c r="Y514" s="10"/>
      <c r="Z514" s="10"/>
      <c r="AA514" s="69"/>
      <c r="AB514" s="10">
        <v>110</v>
      </c>
      <c r="AC514" s="10">
        <v>95</v>
      </c>
      <c r="AD514" s="10">
        <v>115</v>
      </c>
      <c r="AE514" s="10">
        <v>0</v>
      </c>
      <c r="AF514" s="69">
        <f>SUM(AB514:AE514)</f>
        <v>320</v>
      </c>
      <c r="AG514" s="22">
        <f>AF514+AA514+V514+Q514+L514+G514</f>
        <v>803</v>
      </c>
      <c r="AH514" s="10">
        <v>274</v>
      </c>
    </row>
    <row r="515" spans="1:35" ht="15.75" x14ac:dyDescent="0.25">
      <c r="A515" s="10" t="s">
        <v>421</v>
      </c>
      <c r="B515" s="10" t="s">
        <v>29</v>
      </c>
      <c r="C515" s="10"/>
      <c r="D515" s="10"/>
      <c r="E515" s="10"/>
      <c r="F515" s="10"/>
      <c r="G515" s="69">
        <f t="shared" ref="G515:G525" si="309">SUM(C515:F515)</f>
        <v>0</v>
      </c>
      <c r="H515" s="10"/>
      <c r="I515" s="10"/>
      <c r="J515" s="10"/>
      <c r="K515" s="10"/>
      <c r="L515" s="69"/>
      <c r="M515" s="10">
        <v>38</v>
      </c>
      <c r="N515" s="10">
        <v>19</v>
      </c>
      <c r="O515" s="10">
        <v>26</v>
      </c>
      <c r="P515" s="10"/>
      <c r="Q515" s="69">
        <f t="shared" ref="Q515:Q524" si="310">SUM(M515:P515)</f>
        <v>83</v>
      </c>
      <c r="R515" s="10">
        <v>25</v>
      </c>
      <c r="S515" s="10">
        <v>17</v>
      </c>
      <c r="T515" s="10"/>
      <c r="U515" s="10"/>
      <c r="V515" s="69">
        <f t="shared" ref="V515:V525" si="311">SUM(R515:U515)</f>
        <v>42</v>
      </c>
      <c r="W515" s="10"/>
      <c r="X515" s="10"/>
      <c r="Y515" s="10"/>
      <c r="Z515" s="10"/>
      <c r="AA515" s="69"/>
      <c r="AB515" s="10">
        <v>36</v>
      </c>
      <c r="AC515" s="10">
        <v>40</v>
      </c>
      <c r="AD515" s="10">
        <v>44</v>
      </c>
      <c r="AE515" s="10"/>
      <c r="AF515" s="69">
        <f t="shared" ref="AF515:AF524" si="312">SUM(AB515:AE515)</f>
        <v>120</v>
      </c>
      <c r="AG515" s="22">
        <f t="shared" ref="AG515:AG525" si="313">AF515+AA515+V515+Q515+L515+G515</f>
        <v>245</v>
      </c>
      <c r="AH515" s="10">
        <v>87</v>
      </c>
    </row>
    <row r="516" spans="1:35" ht="15.75" x14ac:dyDescent="0.25">
      <c r="A516" s="10" t="s">
        <v>421</v>
      </c>
      <c r="B516" s="10" t="s">
        <v>422</v>
      </c>
      <c r="C516" s="10"/>
      <c r="D516" s="10"/>
      <c r="E516" s="10"/>
      <c r="F516" s="10"/>
      <c r="G516" s="69">
        <f t="shared" si="309"/>
        <v>0</v>
      </c>
      <c r="H516" s="10"/>
      <c r="I516" s="10"/>
      <c r="J516" s="10"/>
      <c r="K516" s="10"/>
      <c r="L516" s="69"/>
      <c r="M516" s="10">
        <v>44</v>
      </c>
      <c r="N516" s="10">
        <v>56</v>
      </c>
      <c r="O516" s="10">
        <v>39</v>
      </c>
      <c r="P516" s="10"/>
      <c r="Q516" s="69">
        <f t="shared" si="310"/>
        <v>139</v>
      </c>
      <c r="R516" s="10">
        <v>34</v>
      </c>
      <c r="S516" s="10">
        <v>38</v>
      </c>
      <c r="T516" s="10"/>
      <c r="U516" s="10"/>
      <c r="V516" s="69">
        <f t="shared" si="311"/>
        <v>72</v>
      </c>
      <c r="W516" s="10"/>
      <c r="X516" s="10"/>
      <c r="Y516" s="10"/>
      <c r="Z516" s="10"/>
      <c r="AA516" s="69"/>
      <c r="AB516" s="10"/>
      <c r="AC516" s="10"/>
      <c r="AD516" s="10"/>
      <c r="AE516" s="10"/>
      <c r="AF516" s="69">
        <f t="shared" si="312"/>
        <v>0</v>
      </c>
      <c r="AG516" s="22">
        <f t="shared" si="313"/>
        <v>211</v>
      </c>
      <c r="AH516" s="10">
        <v>77</v>
      </c>
    </row>
    <row r="517" spans="1:35" ht="15.75" x14ac:dyDescent="0.25">
      <c r="A517" s="10" t="s">
        <v>421</v>
      </c>
      <c r="B517" s="10" t="s">
        <v>222</v>
      </c>
      <c r="C517" s="10"/>
      <c r="D517" s="10"/>
      <c r="E517" s="10"/>
      <c r="F517" s="10"/>
      <c r="G517" s="69">
        <f t="shared" si="309"/>
        <v>0</v>
      </c>
      <c r="H517" s="10"/>
      <c r="I517" s="10"/>
      <c r="J517" s="10"/>
      <c r="K517" s="10"/>
      <c r="L517" s="69"/>
      <c r="M517" s="10">
        <v>14</v>
      </c>
      <c r="N517" s="10">
        <v>15</v>
      </c>
      <c r="O517" s="10">
        <v>16</v>
      </c>
      <c r="P517" s="10"/>
      <c r="Q517" s="69">
        <f t="shared" si="310"/>
        <v>45</v>
      </c>
      <c r="R517" s="10" t="s">
        <v>15</v>
      </c>
      <c r="S517" s="10"/>
      <c r="T517" s="10"/>
      <c r="U517" s="10"/>
      <c r="V517" s="69">
        <f t="shared" si="311"/>
        <v>0</v>
      </c>
      <c r="W517" s="10"/>
      <c r="X517" s="10"/>
      <c r="Y517" s="10"/>
      <c r="Z517" s="10"/>
      <c r="AA517" s="69"/>
      <c r="AB517" s="10"/>
      <c r="AC517" s="10"/>
      <c r="AD517" s="10"/>
      <c r="AE517" s="10"/>
      <c r="AF517" s="69">
        <f t="shared" si="312"/>
        <v>0</v>
      </c>
      <c r="AG517" s="22">
        <f t="shared" si="313"/>
        <v>45</v>
      </c>
      <c r="AH517" s="10">
        <v>16</v>
      </c>
    </row>
    <row r="518" spans="1:35" ht="15.75" x14ac:dyDescent="0.25">
      <c r="A518" s="10" t="s">
        <v>421</v>
      </c>
      <c r="B518" s="10" t="s">
        <v>133</v>
      </c>
      <c r="C518" s="10"/>
      <c r="D518" s="10"/>
      <c r="E518" s="10"/>
      <c r="F518" s="10"/>
      <c r="G518" s="69">
        <f t="shared" si="309"/>
        <v>0</v>
      </c>
      <c r="H518" s="10"/>
      <c r="I518" s="10"/>
      <c r="J518" s="10"/>
      <c r="K518" s="10"/>
      <c r="L518" s="69"/>
      <c r="M518" s="10">
        <v>30</v>
      </c>
      <c r="N518" s="10">
        <v>17</v>
      </c>
      <c r="O518" s="10">
        <v>15</v>
      </c>
      <c r="P518" s="10"/>
      <c r="Q518" s="69">
        <f t="shared" si="310"/>
        <v>62</v>
      </c>
      <c r="R518" s="10">
        <v>32</v>
      </c>
      <c r="S518" s="10"/>
      <c r="T518" s="10"/>
      <c r="U518" s="10"/>
      <c r="V518" s="69">
        <f t="shared" si="311"/>
        <v>32</v>
      </c>
      <c r="W518" s="10"/>
      <c r="X518" s="10"/>
      <c r="Y518" s="10"/>
      <c r="Z518" s="10"/>
      <c r="AA518" s="69"/>
      <c r="AB518" s="10">
        <v>26</v>
      </c>
      <c r="AC518" s="10">
        <v>25</v>
      </c>
      <c r="AD518" s="10">
        <v>30</v>
      </c>
      <c r="AE518" s="10"/>
      <c r="AF518" s="69">
        <f t="shared" si="312"/>
        <v>81</v>
      </c>
      <c r="AG518" s="22">
        <f t="shared" si="313"/>
        <v>175</v>
      </c>
      <c r="AH518" s="10">
        <v>45</v>
      </c>
    </row>
    <row r="519" spans="1:35" ht="15.75" x14ac:dyDescent="0.25">
      <c r="A519" s="10" t="s">
        <v>421</v>
      </c>
      <c r="B519" s="10" t="s">
        <v>226</v>
      </c>
      <c r="C519" s="10"/>
      <c r="D519" s="10"/>
      <c r="E519" s="10"/>
      <c r="F519" s="10"/>
      <c r="G519" s="69">
        <f t="shared" si="309"/>
        <v>0</v>
      </c>
      <c r="H519" s="10"/>
      <c r="I519" s="10"/>
      <c r="J519" s="10"/>
      <c r="K519" s="10"/>
      <c r="L519" s="69"/>
      <c r="M519" s="10">
        <v>52</v>
      </c>
      <c r="N519" s="10">
        <v>51</v>
      </c>
      <c r="O519" s="10">
        <v>59</v>
      </c>
      <c r="P519" s="10"/>
      <c r="Q519" s="69">
        <f t="shared" si="310"/>
        <v>162</v>
      </c>
      <c r="R519" s="10">
        <v>24</v>
      </c>
      <c r="S519" s="10">
        <v>12</v>
      </c>
      <c r="T519" s="10"/>
      <c r="U519" s="10"/>
      <c r="V519" s="69">
        <f t="shared" si="311"/>
        <v>36</v>
      </c>
      <c r="W519" s="10"/>
      <c r="X519" s="10"/>
      <c r="Y519" s="10"/>
      <c r="Z519" s="10"/>
      <c r="AA519" s="69"/>
      <c r="AB519" s="10">
        <v>55</v>
      </c>
      <c r="AC519" s="10">
        <v>41</v>
      </c>
      <c r="AD519" s="10">
        <v>62</v>
      </c>
      <c r="AE519" s="10"/>
      <c r="AF519" s="69">
        <f t="shared" si="312"/>
        <v>158</v>
      </c>
      <c r="AG519" s="22">
        <f t="shared" si="313"/>
        <v>356</v>
      </c>
      <c r="AH519" s="10">
        <v>133</v>
      </c>
    </row>
    <row r="520" spans="1:35" ht="31.5" x14ac:dyDescent="0.25">
      <c r="A520" s="10" t="s">
        <v>421</v>
      </c>
      <c r="B520" s="10" t="s">
        <v>9</v>
      </c>
      <c r="C520" s="10"/>
      <c r="D520" s="10"/>
      <c r="E520" s="10"/>
      <c r="F520" s="10"/>
      <c r="G520" s="69">
        <f t="shared" si="309"/>
        <v>0</v>
      </c>
      <c r="H520" s="10"/>
      <c r="I520" s="10"/>
      <c r="J520" s="10"/>
      <c r="K520" s="10"/>
      <c r="L520" s="69"/>
      <c r="M520" s="10">
        <v>32</v>
      </c>
      <c r="N520" s="10">
        <v>20</v>
      </c>
      <c r="O520" s="10">
        <v>22</v>
      </c>
      <c r="P520" s="10"/>
      <c r="Q520" s="69">
        <f t="shared" si="310"/>
        <v>74</v>
      </c>
      <c r="R520" s="10" t="s">
        <v>15</v>
      </c>
      <c r="S520" s="10">
        <v>27</v>
      </c>
      <c r="T520" s="10"/>
      <c r="U520" s="10"/>
      <c r="V520" s="69">
        <f t="shared" si="311"/>
        <v>27</v>
      </c>
      <c r="W520" s="10"/>
      <c r="X520" s="10"/>
      <c r="Y520" s="10"/>
      <c r="Z520" s="10"/>
      <c r="AA520" s="69"/>
      <c r="AB520" s="10"/>
      <c r="AC520" s="10">
        <v>23</v>
      </c>
      <c r="AD520" s="10">
        <v>23</v>
      </c>
      <c r="AE520" s="10"/>
      <c r="AF520" s="69">
        <f t="shared" si="312"/>
        <v>46</v>
      </c>
      <c r="AG520" s="22">
        <f t="shared" si="313"/>
        <v>147</v>
      </c>
      <c r="AH520" s="10">
        <v>72</v>
      </c>
    </row>
    <row r="521" spans="1:35" ht="63" x14ac:dyDescent="0.25">
      <c r="A521" s="10" t="s">
        <v>421</v>
      </c>
      <c r="B521" s="10" t="s">
        <v>423</v>
      </c>
      <c r="C521" s="10" t="s">
        <v>15</v>
      </c>
      <c r="D521" s="10" t="s">
        <v>15</v>
      </c>
      <c r="E521" s="10">
        <v>0</v>
      </c>
      <c r="F521" s="10"/>
      <c r="G521" s="69">
        <f t="shared" si="309"/>
        <v>0</v>
      </c>
      <c r="H521" s="10"/>
      <c r="I521" s="10"/>
      <c r="J521" s="10"/>
      <c r="K521" s="10"/>
      <c r="L521" s="69"/>
      <c r="M521" s="10">
        <v>40</v>
      </c>
      <c r="N521" s="10">
        <v>22</v>
      </c>
      <c r="O521" s="10">
        <v>43</v>
      </c>
      <c r="P521" s="10"/>
      <c r="Q521" s="69">
        <f t="shared" si="310"/>
        <v>105</v>
      </c>
      <c r="R521" s="10" t="s">
        <v>15</v>
      </c>
      <c r="S521" s="10">
        <v>18</v>
      </c>
      <c r="T521" s="10"/>
      <c r="U521" s="10"/>
      <c r="V521" s="69">
        <f t="shared" si="311"/>
        <v>18</v>
      </c>
      <c r="W521" s="10"/>
      <c r="X521" s="10"/>
      <c r="Y521" s="10"/>
      <c r="Z521" s="10"/>
      <c r="AA521" s="69"/>
      <c r="AB521" s="10"/>
      <c r="AC521" s="10"/>
      <c r="AD521" s="10"/>
      <c r="AE521" s="10"/>
      <c r="AF521" s="69">
        <f t="shared" si="312"/>
        <v>0</v>
      </c>
      <c r="AG521" s="22">
        <f t="shared" si="313"/>
        <v>123</v>
      </c>
      <c r="AH521" s="10">
        <v>61</v>
      </c>
    </row>
    <row r="522" spans="1:35" ht="66" customHeight="1" x14ac:dyDescent="0.25">
      <c r="A522" s="10" t="s">
        <v>421</v>
      </c>
      <c r="B522" s="10" t="s">
        <v>50</v>
      </c>
      <c r="C522" s="10">
        <v>25</v>
      </c>
      <c r="D522" s="10">
        <v>25</v>
      </c>
      <c r="E522" s="10">
        <v>23</v>
      </c>
      <c r="F522" s="10"/>
      <c r="G522" s="69">
        <f t="shared" si="309"/>
        <v>73</v>
      </c>
      <c r="H522" s="10"/>
      <c r="I522" s="10"/>
      <c r="J522" s="10"/>
      <c r="K522" s="10"/>
      <c r="L522" s="69"/>
      <c r="M522" s="10">
        <v>86</v>
      </c>
      <c r="N522" s="10">
        <v>49</v>
      </c>
      <c r="O522" s="10">
        <v>30</v>
      </c>
      <c r="P522" s="10"/>
      <c r="Q522" s="69">
        <f t="shared" si="310"/>
        <v>165</v>
      </c>
      <c r="R522" s="10">
        <v>24</v>
      </c>
      <c r="S522" s="10">
        <v>16</v>
      </c>
      <c r="T522" s="10"/>
      <c r="U522" s="10"/>
      <c r="V522" s="69">
        <f t="shared" si="311"/>
        <v>40</v>
      </c>
      <c r="W522" s="10"/>
      <c r="X522" s="10"/>
      <c r="Y522" s="10"/>
      <c r="Z522" s="10"/>
      <c r="AA522" s="69"/>
      <c r="AB522" s="10">
        <v>18</v>
      </c>
      <c r="AC522" s="10">
        <v>15</v>
      </c>
      <c r="AD522" s="10">
        <v>18</v>
      </c>
      <c r="AE522" s="10"/>
      <c r="AF522" s="69">
        <f t="shared" si="312"/>
        <v>51</v>
      </c>
      <c r="AG522" s="22">
        <f t="shared" si="313"/>
        <v>329</v>
      </c>
      <c r="AH522" s="10">
        <v>87</v>
      </c>
    </row>
    <row r="523" spans="1:35" ht="54" customHeight="1" x14ac:dyDescent="0.25">
      <c r="A523" s="10" t="s">
        <v>421</v>
      </c>
      <c r="B523" s="10" t="s">
        <v>10</v>
      </c>
      <c r="C523" s="10"/>
      <c r="D523" s="10"/>
      <c r="E523" s="10">
        <v>22</v>
      </c>
      <c r="F523" s="10"/>
      <c r="G523" s="69">
        <f t="shared" si="309"/>
        <v>22</v>
      </c>
      <c r="H523" s="10"/>
      <c r="I523" s="10"/>
      <c r="J523" s="10"/>
      <c r="K523" s="10"/>
      <c r="L523" s="69"/>
      <c r="M523" s="10">
        <v>33</v>
      </c>
      <c r="N523" s="10">
        <v>25</v>
      </c>
      <c r="O523" s="10">
        <v>20</v>
      </c>
      <c r="P523" s="10"/>
      <c r="Q523" s="69">
        <f t="shared" si="310"/>
        <v>78</v>
      </c>
      <c r="R523" s="10">
        <v>28</v>
      </c>
      <c r="S523" s="10">
        <v>14</v>
      </c>
      <c r="T523" s="10"/>
      <c r="U523" s="10"/>
      <c r="V523" s="69">
        <f t="shared" si="311"/>
        <v>42</v>
      </c>
      <c r="W523" s="10"/>
      <c r="X523" s="10"/>
      <c r="Y523" s="10"/>
      <c r="Z523" s="10"/>
      <c r="AA523" s="69"/>
      <c r="AB523" s="10"/>
      <c r="AC523" s="10"/>
      <c r="AD523" s="10"/>
      <c r="AE523" s="10"/>
      <c r="AF523" s="69">
        <f t="shared" si="312"/>
        <v>0</v>
      </c>
      <c r="AG523" s="22">
        <f t="shared" si="313"/>
        <v>142</v>
      </c>
      <c r="AH523" s="10">
        <v>56</v>
      </c>
    </row>
    <row r="524" spans="1:35" ht="31.5" x14ac:dyDescent="0.25">
      <c r="A524" s="10" t="s">
        <v>421</v>
      </c>
      <c r="B524" s="10" t="s">
        <v>73</v>
      </c>
      <c r="C524" s="10">
        <v>0</v>
      </c>
      <c r="D524" s="10" t="s">
        <v>15</v>
      </c>
      <c r="E524" s="10">
        <v>0</v>
      </c>
      <c r="F524" s="10"/>
      <c r="G524" s="69">
        <f t="shared" si="309"/>
        <v>0</v>
      </c>
      <c r="H524" s="10"/>
      <c r="I524" s="10"/>
      <c r="J524" s="10"/>
      <c r="K524" s="10"/>
      <c r="L524" s="69"/>
      <c r="M524" s="10">
        <v>27</v>
      </c>
      <c r="N524" s="10">
        <v>10</v>
      </c>
      <c r="O524" s="10">
        <v>17</v>
      </c>
      <c r="P524" s="10"/>
      <c r="Q524" s="69">
        <f t="shared" si="310"/>
        <v>54</v>
      </c>
      <c r="R524" s="10">
        <v>23</v>
      </c>
      <c r="S524" s="10">
        <v>14</v>
      </c>
      <c r="T524" s="10"/>
      <c r="U524" s="10"/>
      <c r="V524" s="69">
        <f t="shared" si="311"/>
        <v>37</v>
      </c>
      <c r="W524" s="10"/>
      <c r="X524" s="10"/>
      <c r="Y524" s="10"/>
      <c r="Z524" s="10"/>
      <c r="AA524" s="69"/>
      <c r="AB524" s="10"/>
      <c r="AC524" s="10">
        <v>10</v>
      </c>
      <c r="AD524" s="10">
        <v>17</v>
      </c>
      <c r="AE524" s="10"/>
      <c r="AF524" s="69">
        <f t="shared" si="312"/>
        <v>27</v>
      </c>
      <c r="AG524" s="22">
        <f t="shared" si="313"/>
        <v>118</v>
      </c>
      <c r="AH524" s="10">
        <v>48</v>
      </c>
    </row>
    <row r="525" spans="1:35" ht="15.75" x14ac:dyDescent="0.25">
      <c r="A525" s="22" t="s">
        <v>421</v>
      </c>
      <c r="B525" s="22" t="s">
        <v>16</v>
      </c>
      <c r="C525" s="22">
        <f>SUM(C514:C524)</f>
        <v>50</v>
      </c>
      <c r="D525" s="22">
        <f t="shared" ref="D525:AF525" si="314">SUM(D514:D524)</f>
        <v>50</v>
      </c>
      <c r="E525" s="22">
        <f t="shared" si="314"/>
        <v>68</v>
      </c>
      <c r="F525" s="22">
        <f t="shared" si="314"/>
        <v>0</v>
      </c>
      <c r="G525" s="69">
        <f t="shared" si="309"/>
        <v>168</v>
      </c>
      <c r="H525" s="22">
        <f t="shared" si="314"/>
        <v>0</v>
      </c>
      <c r="I525" s="22">
        <f t="shared" si="314"/>
        <v>0</v>
      </c>
      <c r="J525" s="22">
        <f t="shared" si="314"/>
        <v>0</v>
      </c>
      <c r="K525" s="22">
        <f t="shared" si="314"/>
        <v>0</v>
      </c>
      <c r="L525" s="73"/>
      <c r="M525" s="22">
        <f t="shared" si="314"/>
        <v>505</v>
      </c>
      <c r="N525" s="22">
        <f t="shared" si="314"/>
        <v>353</v>
      </c>
      <c r="O525" s="22">
        <f t="shared" si="314"/>
        <v>374</v>
      </c>
      <c r="P525" s="22">
        <f t="shared" si="314"/>
        <v>0</v>
      </c>
      <c r="Q525" s="22">
        <f t="shared" si="314"/>
        <v>1232</v>
      </c>
      <c r="R525" s="22">
        <f t="shared" si="314"/>
        <v>286</v>
      </c>
      <c r="S525" s="22">
        <f t="shared" si="314"/>
        <v>205</v>
      </c>
      <c r="T525" s="22">
        <f t="shared" si="314"/>
        <v>0</v>
      </c>
      <c r="U525" s="22">
        <f t="shared" si="314"/>
        <v>0</v>
      </c>
      <c r="V525" s="69">
        <f t="shared" si="311"/>
        <v>491</v>
      </c>
      <c r="W525" s="22">
        <f t="shared" si="314"/>
        <v>0</v>
      </c>
      <c r="X525" s="22">
        <f t="shared" si="314"/>
        <v>0</v>
      </c>
      <c r="Y525" s="22">
        <f t="shared" si="314"/>
        <v>0</v>
      </c>
      <c r="Z525" s="22">
        <f t="shared" si="314"/>
        <v>0</v>
      </c>
      <c r="AA525" s="73"/>
      <c r="AB525" s="22">
        <f t="shared" si="314"/>
        <v>245</v>
      </c>
      <c r="AC525" s="22">
        <f t="shared" si="314"/>
        <v>249</v>
      </c>
      <c r="AD525" s="22">
        <f t="shared" si="314"/>
        <v>309</v>
      </c>
      <c r="AE525" s="22">
        <f t="shared" si="314"/>
        <v>0</v>
      </c>
      <c r="AF525" s="22">
        <f t="shared" si="314"/>
        <v>803</v>
      </c>
      <c r="AG525" s="22">
        <f t="shared" si="313"/>
        <v>2694</v>
      </c>
      <c r="AH525" s="22">
        <f>SUM(AH514:AH524)</f>
        <v>956</v>
      </c>
      <c r="AI525">
        <v>2694</v>
      </c>
    </row>
    <row r="526" spans="1:35" ht="18.75" x14ac:dyDescent="0.3">
      <c r="A526" s="27" t="s">
        <v>425</v>
      </c>
    </row>
    <row r="527" spans="1:35" ht="15.75" x14ac:dyDescent="0.25">
      <c r="A527" s="10" t="s">
        <v>426</v>
      </c>
      <c r="B527" s="10" t="s">
        <v>149</v>
      </c>
      <c r="C527" s="10"/>
      <c r="D527" s="10"/>
      <c r="E527" s="10"/>
      <c r="F527" s="10"/>
      <c r="G527" s="69"/>
      <c r="H527" s="10">
        <v>25</v>
      </c>
      <c r="I527" s="10">
        <v>25</v>
      </c>
      <c r="J527" s="10">
        <v>24</v>
      </c>
      <c r="K527" s="10">
        <v>0</v>
      </c>
      <c r="L527" s="69">
        <f>SUM(H527:K527)</f>
        <v>74</v>
      </c>
      <c r="M527" s="10"/>
      <c r="N527" s="10"/>
      <c r="O527" s="10"/>
      <c r="P527" s="10"/>
      <c r="Q527" s="69"/>
      <c r="R527" s="10">
        <v>33</v>
      </c>
      <c r="S527" s="10">
        <v>34</v>
      </c>
      <c r="T527" s="10">
        <v>31</v>
      </c>
      <c r="U527" s="10">
        <v>0</v>
      </c>
      <c r="V527" s="69">
        <f>SUM(R527:U527)</f>
        <v>98</v>
      </c>
      <c r="W527" s="10"/>
      <c r="X527" s="10"/>
      <c r="Y527" s="10"/>
      <c r="Z527" s="10"/>
      <c r="AA527" s="69"/>
      <c r="AB527" s="10"/>
      <c r="AC527" s="10"/>
      <c r="AD527" s="10"/>
      <c r="AE527" s="10">
        <v>0</v>
      </c>
      <c r="AF527" s="69"/>
      <c r="AG527" s="22">
        <f>V527+L527</f>
        <v>172</v>
      </c>
      <c r="AH527" s="10">
        <v>55</v>
      </c>
    </row>
    <row r="528" spans="1:35" ht="15.75" x14ac:dyDescent="0.25">
      <c r="A528" s="10" t="s">
        <v>426</v>
      </c>
      <c r="B528" s="10" t="s">
        <v>151</v>
      </c>
      <c r="C528" s="10"/>
      <c r="D528" s="10"/>
      <c r="E528" s="10"/>
      <c r="F528" s="10"/>
      <c r="G528" s="69"/>
      <c r="H528" s="10">
        <v>74</v>
      </c>
      <c r="I528" s="10">
        <v>75</v>
      </c>
      <c r="J528" s="10">
        <v>80</v>
      </c>
      <c r="K528" s="10"/>
      <c r="L528" s="69">
        <f t="shared" ref="L528:L532" si="315">SUM(H528:K528)</f>
        <v>229</v>
      </c>
      <c r="M528" s="10"/>
      <c r="N528" s="10"/>
      <c r="O528" s="10"/>
      <c r="P528" s="10"/>
      <c r="Q528" s="69"/>
      <c r="R528" s="10">
        <v>76</v>
      </c>
      <c r="S528" s="10">
        <v>43</v>
      </c>
      <c r="T528" s="10">
        <v>51</v>
      </c>
      <c r="U528" s="10"/>
      <c r="V528" s="69">
        <f t="shared" ref="V528:V532" si="316">SUM(R528:U528)</f>
        <v>170</v>
      </c>
      <c r="W528" s="10"/>
      <c r="X528" s="10"/>
      <c r="Y528" s="10"/>
      <c r="Z528" s="10"/>
      <c r="AA528" s="69"/>
      <c r="AB528" s="10"/>
      <c r="AC528" s="10"/>
      <c r="AD528" s="10"/>
      <c r="AE528" s="10"/>
      <c r="AF528" s="69"/>
      <c r="AG528" s="22">
        <f t="shared" ref="AG528:AG532" si="317">V528+L528</f>
        <v>399</v>
      </c>
      <c r="AH528" s="10">
        <v>131</v>
      </c>
    </row>
    <row r="529" spans="1:35" ht="15.75" x14ac:dyDescent="0.25">
      <c r="A529" s="10" t="s">
        <v>426</v>
      </c>
      <c r="B529" s="10" t="s">
        <v>157</v>
      </c>
      <c r="C529" s="10"/>
      <c r="D529" s="10"/>
      <c r="E529" s="10"/>
      <c r="F529" s="10"/>
      <c r="G529" s="69"/>
      <c r="H529" s="10">
        <v>51</v>
      </c>
      <c r="I529" s="10">
        <v>27</v>
      </c>
      <c r="J529" s="10">
        <v>28</v>
      </c>
      <c r="K529" s="10">
        <v>25</v>
      </c>
      <c r="L529" s="69">
        <f t="shared" si="315"/>
        <v>131</v>
      </c>
      <c r="M529" s="10"/>
      <c r="N529" s="10"/>
      <c r="O529" s="10"/>
      <c r="P529" s="10"/>
      <c r="Q529" s="69"/>
      <c r="R529" s="10">
        <v>17</v>
      </c>
      <c r="S529" s="10" t="s">
        <v>187</v>
      </c>
      <c r="T529" s="10">
        <v>21</v>
      </c>
      <c r="U529" s="10"/>
      <c r="V529" s="69">
        <f t="shared" si="316"/>
        <v>38</v>
      </c>
      <c r="W529" s="10"/>
      <c r="X529" s="10"/>
      <c r="Y529" s="10"/>
      <c r="Z529" s="10"/>
      <c r="AA529" s="69"/>
      <c r="AB529" s="10"/>
      <c r="AC529" s="10"/>
      <c r="AD529" s="10"/>
      <c r="AE529" s="10"/>
      <c r="AF529" s="69"/>
      <c r="AG529" s="22">
        <f t="shared" si="317"/>
        <v>169</v>
      </c>
      <c r="AH529" s="10">
        <v>25</v>
      </c>
    </row>
    <row r="530" spans="1:35" ht="15.75" x14ac:dyDescent="0.25">
      <c r="A530" s="10" t="s">
        <v>426</v>
      </c>
      <c r="B530" s="10" t="s">
        <v>141</v>
      </c>
      <c r="C530" s="10"/>
      <c r="D530" s="10"/>
      <c r="E530" s="10"/>
      <c r="F530" s="10"/>
      <c r="G530" s="69"/>
      <c r="H530" s="10"/>
      <c r="I530" s="10"/>
      <c r="J530" s="10"/>
      <c r="K530" s="10"/>
      <c r="L530" s="69">
        <f t="shared" si="315"/>
        <v>0</v>
      </c>
      <c r="M530" s="10"/>
      <c r="N530" s="10"/>
      <c r="O530" s="10"/>
      <c r="P530" s="10"/>
      <c r="Q530" s="69"/>
      <c r="R530" s="10">
        <v>58</v>
      </c>
      <c r="S530" s="10">
        <v>52</v>
      </c>
      <c r="T530" s="10">
        <v>54</v>
      </c>
      <c r="U530" s="10"/>
      <c r="V530" s="69">
        <f t="shared" si="316"/>
        <v>164</v>
      </c>
      <c r="W530" s="10"/>
      <c r="X530" s="10"/>
      <c r="Y530" s="10"/>
      <c r="Z530" s="10"/>
      <c r="AA530" s="69"/>
      <c r="AB530" s="10"/>
      <c r="AC530" s="10"/>
      <c r="AD530" s="10"/>
      <c r="AE530" s="10"/>
      <c r="AF530" s="69"/>
      <c r="AG530" s="22">
        <f t="shared" si="317"/>
        <v>164</v>
      </c>
      <c r="AH530" s="10">
        <v>54</v>
      </c>
    </row>
    <row r="531" spans="1:35" ht="21" customHeight="1" x14ac:dyDescent="0.25">
      <c r="A531" s="10" t="s">
        <v>426</v>
      </c>
      <c r="B531" s="10" t="s">
        <v>137</v>
      </c>
      <c r="C531" s="10"/>
      <c r="D531" s="10"/>
      <c r="E531" s="10"/>
      <c r="F531" s="10"/>
      <c r="G531" s="69"/>
      <c r="H531" s="10">
        <v>25</v>
      </c>
      <c r="I531" s="10">
        <v>24</v>
      </c>
      <c r="J531" s="10">
        <v>23</v>
      </c>
      <c r="K531" s="10"/>
      <c r="L531" s="69">
        <f t="shared" si="315"/>
        <v>72</v>
      </c>
      <c r="M531" s="10"/>
      <c r="N531" s="10"/>
      <c r="O531" s="10"/>
      <c r="P531" s="10"/>
      <c r="Q531" s="69"/>
      <c r="R531" s="10" t="s">
        <v>187</v>
      </c>
      <c r="S531" s="10" t="s">
        <v>187</v>
      </c>
      <c r="T531" s="10" t="s">
        <v>187</v>
      </c>
      <c r="U531" s="10"/>
      <c r="V531" s="69">
        <f t="shared" si="316"/>
        <v>0</v>
      </c>
      <c r="W531" s="10"/>
      <c r="X531" s="10"/>
      <c r="Y531" s="10"/>
      <c r="Z531" s="10"/>
      <c r="AA531" s="69"/>
      <c r="AB531" s="10"/>
      <c r="AC531" s="10"/>
      <c r="AD531" s="10"/>
      <c r="AE531" s="10"/>
      <c r="AF531" s="69"/>
      <c r="AG531" s="22">
        <f t="shared" si="317"/>
        <v>72</v>
      </c>
      <c r="AH531" s="10">
        <v>23</v>
      </c>
    </row>
    <row r="532" spans="1:35" ht="15.75" x14ac:dyDescent="0.25">
      <c r="A532" s="22" t="s">
        <v>426</v>
      </c>
      <c r="B532" s="22" t="s">
        <v>32</v>
      </c>
      <c r="C532" s="22"/>
      <c r="D532" s="22"/>
      <c r="E532" s="22"/>
      <c r="F532" s="22"/>
      <c r="G532" s="73"/>
      <c r="H532" s="22">
        <f>SUM(H527:H531)</f>
        <v>175</v>
      </c>
      <c r="I532" s="22">
        <f t="shared" ref="I532:AE532" si="318">SUM(I527:I531)</f>
        <v>151</v>
      </c>
      <c r="J532" s="22">
        <f t="shared" si="318"/>
        <v>155</v>
      </c>
      <c r="K532" s="22">
        <f t="shared" si="318"/>
        <v>25</v>
      </c>
      <c r="L532" s="69">
        <f t="shared" si="315"/>
        <v>506</v>
      </c>
      <c r="M532" s="22">
        <f t="shared" si="318"/>
        <v>0</v>
      </c>
      <c r="N532" s="22">
        <f t="shared" si="318"/>
        <v>0</v>
      </c>
      <c r="O532" s="22">
        <f t="shared" si="318"/>
        <v>0</v>
      </c>
      <c r="P532" s="22">
        <f t="shared" si="318"/>
        <v>0</v>
      </c>
      <c r="Q532" s="73"/>
      <c r="R532" s="22">
        <f t="shared" si="318"/>
        <v>184</v>
      </c>
      <c r="S532" s="22">
        <f t="shared" si="318"/>
        <v>129</v>
      </c>
      <c r="T532" s="22">
        <f t="shared" si="318"/>
        <v>157</v>
      </c>
      <c r="U532" s="22">
        <f t="shared" si="318"/>
        <v>0</v>
      </c>
      <c r="V532" s="69">
        <f t="shared" si="316"/>
        <v>470</v>
      </c>
      <c r="W532" s="22">
        <f t="shared" si="318"/>
        <v>0</v>
      </c>
      <c r="X532" s="22">
        <f t="shared" si="318"/>
        <v>0</v>
      </c>
      <c r="Y532" s="22">
        <f t="shared" si="318"/>
        <v>0</v>
      </c>
      <c r="Z532" s="22">
        <f t="shared" si="318"/>
        <v>0</v>
      </c>
      <c r="AA532" s="73"/>
      <c r="AB532" s="22">
        <f t="shared" si="318"/>
        <v>0</v>
      </c>
      <c r="AC532" s="22">
        <f t="shared" si="318"/>
        <v>0</v>
      </c>
      <c r="AD532" s="22">
        <f t="shared" si="318"/>
        <v>0</v>
      </c>
      <c r="AE532" s="22">
        <f t="shared" si="318"/>
        <v>0</v>
      </c>
      <c r="AF532" s="73"/>
      <c r="AG532" s="22">
        <f t="shared" si="317"/>
        <v>976</v>
      </c>
      <c r="AH532" s="22">
        <f>SUM(AH527:AH531)</f>
        <v>288</v>
      </c>
      <c r="AI532">
        <v>976</v>
      </c>
    </row>
    <row r="533" spans="1:35" ht="18.75" x14ac:dyDescent="0.3">
      <c r="A533" s="27" t="s">
        <v>429</v>
      </c>
    </row>
    <row r="534" spans="1:35" ht="31.5" x14ac:dyDescent="0.25">
      <c r="A534" s="10" t="s">
        <v>430</v>
      </c>
      <c r="B534" s="10" t="s">
        <v>356</v>
      </c>
      <c r="C534" s="10">
        <v>49</v>
      </c>
      <c r="D534" s="10">
        <v>42</v>
      </c>
      <c r="E534" s="10">
        <v>38</v>
      </c>
      <c r="F534" s="10">
        <v>0</v>
      </c>
      <c r="G534" s="69">
        <f>SUM(C534:F534)</f>
        <v>129</v>
      </c>
      <c r="H534" s="10">
        <v>4</v>
      </c>
      <c r="I534" s="10">
        <v>3</v>
      </c>
      <c r="J534" s="10">
        <v>2</v>
      </c>
      <c r="K534" s="10">
        <v>0</v>
      </c>
      <c r="L534" s="69">
        <f>SUM(H534:K534)</f>
        <v>9</v>
      </c>
      <c r="M534" s="10"/>
      <c r="N534" s="10"/>
      <c r="O534" s="10"/>
      <c r="P534" s="10"/>
      <c r="Q534" s="69"/>
      <c r="R534" s="10"/>
      <c r="S534" s="10"/>
      <c r="T534" s="10"/>
      <c r="U534" s="10"/>
      <c r="V534" s="69"/>
      <c r="W534" s="10"/>
      <c r="X534" s="10"/>
      <c r="Y534" s="10"/>
      <c r="Z534" s="10"/>
      <c r="AA534" s="69"/>
      <c r="AB534" s="10"/>
      <c r="AC534" s="10"/>
      <c r="AD534" s="10"/>
      <c r="AE534" s="10">
        <v>0</v>
      </c>
      <c r="AF534" s="69"/>
      <c r="AG534" s="22">
        <f>L534+G534</f>
        <v>138</v>
      </c>
      <c r="AH534" s="10">
        <v>30</v>
      </c>
    </row>
    <row r="535" spans="1:35" ht="15.75" x14ac:dyDescent="0.25">
      <c r="A535" s="10" t="s">
        <v>430</v>
      </c>
      <c r="B535" s="10" t="s">
        <v>189</v>
      </c>
      <c r="C535" s="10">
        <v>7</v>
      </c>
      <c r="D535" s="10">
        <v>12</v>
      </c>
      <c r="E535" s="10">
        <v>5</v>
      </c>
      <c r="F535" s="10"/>
      <c r="G535" s="69">
        <f t="shared" ref="G535:G538" si="319">SUM(C535:F535)</f>
        <v>24</v>
      </c>
      <c r="H535" s="10">
        <v>2</v>
      </c>
      <c r="I535" s="10" t="s">
        <v>187</v>
      </c>
      <c r="J535" s="10" t="s">
        <v>187</v>
      </c>
      <c r="K535" s="10"/>
      <c r="L535" s="69">
        <f t="shared" ref="L535:L538" si="320">SUM(H535:K535)</f>
        <v>2</v>
      </c>
      <c r="M535" s="10"/>
      <c r="N535" s="10"/>
      <c r="O535" s="10"/>
      <c r="P535" s="10"/>
      <c r="Q535" s="69"/>
      <c r="R535" s="10"/>
      <c r="S535" s="10"/>
      <c r="T535" s="10"/>
      <c r="U535" s="10"/>
      <c r="V535" s="69"/>
      <c r="W535" s="10"/>
      <c r="X535" s="10"/>
      <c r="Y535" s="10"/>
      <c r="Z535" s="10"/>
      <c r="AA535" s="69"/>
      <c r="AB535" s="10"/>
      <c r="AC535" s="10"/>
      <c r="AD535" s="10"/>
      <c r="AE535" s="10"/>
      <c r="AF535" s="69"/>
      <c r="AG535" s="22">
        <f t="shared" ref="AG535:AG538" si="321">L535+G535</f>
        <v>26</v>
      </c>
      <c r="AH535" s="10">
        <v>6</v>
      </c>
    </row>
    <row r="536" spans="1:35" ht="15.75" x14ac:dyDescent="0.25">
      <c r="A536" s="10" t="s">
        <v>430</v>
      </c>
      <c r="B536" s="10" t="s">
        <v>190</v>
      </c>
      <c r="C536" s="10">
        <v>5</v>
      </c>
      <c r="D536" s="10">
        <v>4</v>
      </c>
      <c r="E536" s="10">
        <v>6</v>
      </c>
      <c r="F536" s="10"/>
      <c r="G536" s="69">
        <f t="shared" si="319"/>
        <v>15</v>
      </c>
      <c r="H536" s="10">
        <v>2</v>
      </c>
      <c r="I536" s="10">
        <v>1</v>
      </c>
      <c r="J536" s="10" t="s">
        <v>187</v>
      </c>
      <c r="K536" s="10"/>
      <c r="L536" s="69">
        <f t="shared" si="320"/>
        <v>3</v>
      </c>
      <c r="M536" s="10"/>
      <c r="N536" s="10"/>
      <c r="O536" s="10"/>
      <c r="P536" s="10"/>
      <c r="Q536" s="69"/>
      <c r="R536" s="10"/>
      <c r="S536" s="10"/>
      <c r="T536" s="10"/>
      <c r="U536" s="10"/>
      <c r="V536" s="69"/>
      <c r="W536" s="10"/>
      <c r="X536" s="10"/>
      <c r="Y536" s="10"/>
      <c r="Z536" s="10"/>
      <c r="AA536" s="69"/>
      <c r="AB536" s="10"/>
      <c r="AC536" s="10"/>
      <c r="AD536" s="10"/>
      <c r="AE536" s="10"/>
      <c r="AF536" s="69"/>
      <c r="AG536" s="22">
        <f t="shared" si="321"/>
        <v>18</v>
      </c>
      <c r="AH536" s="10">
        <v>8</v>
      </c>
    </row>
    <row r="537" spans="1:35" ht="15.75" x14ac:dyDescent="0.25">
      <c r="A537" s="10" t="s">
        <v>430</v>
      </c>
      <c r="B537" s="10" t="s">
        <v>191</v>
      </c>
      <c r="C537" s="10">
        <v>1</v>
      </c>
      <c r="D537" s="10" t="s">
        <v>187</v>
      </c>
      <c r="E537" s="10">
        <v>1</v>
      </c>
      <c r="F537" s="10"/>
      <c r="G537" s="69">
        <f t="shared" si="319"/>
        <v>2</v>
      </c>
      <c r="H537" s="10" t="s">
        <v>187</v>
      </c>
      <c r="I537" s="10" t="s">
        <v>187</v>
      </c>
      <c r="J537" s="10" t="s">
        <v>187</v>
      </c>
      <c r="K537" s="10"/>
      <c r="L537" s="69">
        <f t="shared" si="320"/>
        <v>0</v>
      </c>
      <c r="M537" s="10"/>
      <c r="N537" s="10"/>
      <c r="O537" s="10"/>
      <c r="P537" s="10"/>
      <c r="Q537" s="69"/>
      <c r="R537" s="10"/>
      <c r="S537" s="10"/>
      <c r="T537" s="10"/>
      <c r="U537" s="10"/>
      <c r="V537" s="69"/>
      <c r="W537" s="10"/>
      <c r="X537" s="10"/>
      <c r="Y537" s="10"/>
      <c r="Z537" s="10"/>
      <c r="AA537" s="69"/>
      <c r="AB537" s="10"/>
      <c r="AC537" s="10"/>
      <c r="AD537" s="10"/>
      <c r="AE537" s="10"/>
      <c r="AF537" s="69"/>
      <c r="AG537" s="22">
        <f t="shared" si="321"/>
        <v>2</v>
      </c>
      <c r="AH537" s="10">
        <v>1</v>
      </c>
    </row>
    <row r="538" spans="1:35" ht="15.75" x14ac:dyDescent="0.25">
      <c r="A538" s="22" t="s">
        <v>430</v>
      </c>
      <c r="B538" s="22" t="s">
        <v>32</v>
      </c>
      <c r="C538" s="22">
        <f>SUM(C534:C537)</f>
        <v>62</v>
      </c>
      <c r="D538" s="22">
        <f t="shared" ref="D538:AE538" si="322">SUM(D534:D537)</f>
        <v>58</v>
      </c>
      <c r="E538" s="22">
        <f t="shared" si="322"/>
        <v>50</v>
      </c>
      <c r="F538" s="22">
        <f t="shared" si="322"/>
        <v>0</v>
      </c>
      <c r="G538" s="69">
        <f t="shared" si="319"/>
        <v>170</v>
      </c>
      <c r="H538" s="22">
        <f t="shared" si="322"/>
        <v>8</v>
      </c>
      <c r="I538" s="22">
        <f t="shared" si="322"/>
        <v>4</v>
      </c>
      <c r="J538" s="22">
        <f t="shared" si="322"/>
        <v>2</v>
      </c>
      <c r="K538" s="22">
        <f t="shared" si="322"/>
        <v>0</v>
      </c>
      <c r="L538" s="69">
        <f t="shared" si="320"/>
        <v>14</v>
      </c>
      <c r="M538" s="22">
        <f t="shared" si="322"/>
        <v>0</v>
      </c>
      <c r="N538" s="22">
        <f t="shared" si="322"/>
        <v>0</v>
      </c>
      <c r="O538" s="22">
        <f t="shared" si="322"/>
        <v>0</v>
      </c>
      <c r="P538" s="22">
        <f t="shared" si="322"/>
        <v>0</v>
      </c>
      <c r="Q538" s="73"/>
      <c r="R538" s="22">
        <f t="shared" si="322"/>
        <v>0</v>
      </c>
      <c r="S538" s="22">
        <f t="shared" si="322"/>
        <v>0</v>
      </c>
      <c r="T538" s="22">
        <f t="shared" si="322"/>
        <v>0</v>
      </c>
      <c r="U538" s="22">
        <f t="shared" si="322"/>
        <v>0</v>
      </c>
      <c r="V538" s="73"/>
      <c r="W538" s="22">
        <f t="shared" si="322"/>
        <v>0</v>
      </c>
      <c r="X538" s="22">
        <f t="shared" si="322"/>
        <v>0</v>
      </c>
      <c r="Y538" s="22">
        <f t="shared" si="322"/>
        <v>0</v>
      </c>
      <c r="Z538" s="22">
        <f t="shared" si="322"/>
        <v>0</v>
      </c>
      <c r="AA538" s="73"/>
      <c r="AB538" s="22">
        <f t="shared" si="322"/>
        <v>0</v>
      </c>
      <c r="AC538" s="22">
        <f t="shared" si="322"/>
        <v>0</v>
      </c>
      <c r="AD538" s="22">
        <f t="shared" si="322"/>
        <v>0</v>
      </c>
      <c r="AE538" s="22">
        <f t="shared" si="322"/>
        <v>0</v>
      </c>
      <c r="AF538" s="73"/>
      <c r="AG538" s="22">
        <f t="shared" si="321"/>
        <v>184</v>
      </c>
      <c r="AH538" s="22">
        <f>SUM(AH534:AH537)</f>
        <v>45</v>
      </c>
      <c r="AI538">
        <v>184</v>
      </c>
    </row>
    <row r="539" spans="1:35" ht="18.75" x14ac:dyDescent="0.3">
      <c r="A539" s="27" t="s">
        <v>431</v>
      </c>
    </row>
    <row r="540" spans="1:35" ht="15.75" x14ac:dyDescent="0.25">
      <c r="A540" s="10" t="s">
        <v>432</v>
      </c>
      <c r="B540" s="10" t="s">
        <v>157</v>
      </c>
      <c r="C540" s="10"/>
      <c r="D540" s="10"/>
      <c r="E540" s="10"/>
      <c r="F540" s="10"/>
      <c r="G540" s="69"/>
      <c r="H540" s="10"/>
      <c r="I540" s="10"/>
      <c r="J540" s="10"/>
      <c r="K540" s="10"/>
      <c r="L540" s="69"/>
      <c r="M540" s="10"/>
      <c r="N540" s="10"/>
      <c r="O540" s="10"/>
      <c r="P540" s="10"/>
      <c r="Q540" s="69"/>
      <c r="R540" s="10">
        <v>39</v>
      </c>
      <c r="S540" s="10">
        <v>36</v>
      </c>
      <c r="T540" s="10">
        <v>42</v>
      </c>
      <c r="U540" s="10">
        <v>71</v>
      </c>
      <c r="V540" s="69">
        <f>SUM(R540:U540)</f>
        <v>188</v>
      </c>
      <c r="W540" s="10"/>
      <c r="X540" s="10"/>
      <c r="Y540" s="10"/>
      <c r="Z540" s="10"/>
      <c r="AA540" s="69"/>
      <c r="AB540" s="10"/>
      <c r="AC540" s="10"/>
      <c r="AD540" s="10"/>
      <c r="AE540" s="10">
        <v>0</v>
      </c>
      <c r="AF540" s="69"/>
      <c r="AG540" s="22">
        <f>V540</f>
        <v>188</v>
      </c>
      <c r="AH540" s="10">
        <v>71</v>
      </c>
    </row>
    <row r="541" spans="1:35" ht="15.75" x14ac:dyDescent="0.25">
      <c r="A541" s="10" t="s">
        <v>432</v>
      </c>
      <c r="B541" s="10" t="s">
        <v>149</v>
      </c>
      <c r="C541" s="10"/>
      <c r="D541" s="10"/>
      <c r="E541" s="10"/>
      <c r="F541" s="10"/>
      <c r="G541" s="69"/>
      <c r="H541" s="10"/>
      <c r="I541" s="10"/>
      <c r="J541" s="10"/>
      <c r="K541" s="10"/>
      <c r="L541" s="69"/>
      <c r="M541" s="10"/>
      <c r="N541" s="10"/>
      <c r="O541" s="10"/>
      <c r="P541" s="10"/>
      <c r="Q541" s="69"/>
      <c r="R541" s="10">
        <v>61</v>
      </c>
      <c r="S541" s="10">
        <v>42</v>
      </c>
      <c r="T541" s="10">
        <v>70</v>
      </c>
      <c r="U541" s="10"/>
      <c r="V541" s="69">
        <f t="shared" ref="V541:V546" si="323">SUM(R541:U541)</f>
        <v>173</v>
      </c>
      <c r="W541" s="10"/>
      <c r="X541" s="10"/>
      <c r="Y541" s="10"/>
      <c r="Z541" s="10"/>
      <c r="AA541" s="69"/>
      <c r="AB541" s="10"/>
      <c r="AC541" s="10"/>
      <c r="AD541" s="10"/>
      <c r="AE541" s="10"/>
      <c r="AF541" s="69"/>
      <c r="AG541" s="22">
        <f t="shared" ref="AG541:AG546" si="324">V541</f>
        <v>173</v>
      </c>
      <c r="AH541" s="10">
        <v>70</v>
      </c>
    </row>
    <row r="542" spans="1:35" ht="15.75" x14ac:dyDescent="0.25">
      <c r="A542" s="10" t="s">
        <v>432</v>
      </c>
      <c r="B542" s="10" t="s">
        <v>433</v>
      </c>
      <c r="C542" s="10"/>
      <c r="D542" s="10"/>
      <c r="E542" s="10"/>
      <c r="F542" s="10"/>
      <c r="G542" s="69"/>
      <c r="H542" s="10"/>
      <c r="I542" s="10"/>
      <c r="J542" s="10"/>
      <c r="K542" s="10"/>
      <c r="L542" s="69"/>
      <c r="M542" s="10"/>
      <c r="N542" s="10"/>
      <c r="O542" s="10"/>
      <c r="P542" s="10"/>
      <c r="Q542" s="69"/>
      <c r="R542" s="10"/>
      <c r="S542" s="10"/>
      <c r="T542" s="10"/>
      <c r="U542" s="10">
        <v>103</v>
      </c>
      <c r="V542" s="69">
        <f t="shared" si="323"/>
        <v>103</v>
      </c>
      <c r="W542" s="10"/>
      <c r="X542" s="10"/>
      <c r="Y542" s="10"/>
      <c r="Z542" s="10"/>
      <c r="AA542" s="69"/>
      <c r="AB542" s="10"/>
      <c r="AC542" s="10"/>
      <c r="AD542" s="10"/>
      <c r="AE542" s="10"/>
      <c r="AF542" s="69"/>
      <c r="AG542" s="22">
        <f t="shared" si="324"/>
        <v>103</v>
      </c>
      <c r="AH542" s="10">
        <v>103</v>
      </c>
    </row>
    <row r="543" spans="1:35" ht="31.5" x14ac:dyDescent="0.25">
      <c r="A543" s="10" t="s">
        <v>432</v>
      </c>
      <c r="B543" s="10" t="s">
        <v>434</v>
      </c>
      <c r="C543" s="10"/>
      <c r="D543" s="10"/>
      <c r="E543" s="10"/>
      <c r="F543" s="10"/>
      <c r="G543" s="69"/>
      <c r="H543" s="10"/>
      <c r="I543" s="10"/>
      <c r="J543" s="10"/>
      <c r="K543" s="10"/>
      <c r="L543" s="69"/>
      <c r="M543" s="10"/>
      <c r="N543" s="10"/>
      <c r="O543" s="10"/>
      <c r="P543" s="10"/>
      <c r="Q543" s="69"/>
      <c r="R543" s="10">
        <v>84</v>
      </c>
      <c r="S543" s="10">
        <v>47</v>
      </c>
      <c r="T543" s="10">
        <v>40</v>
      </c>
      <c r="U543" s="10"/>
      <c r="V543" s="69">
        <f t="shared" si="323"/>
        <v>171</v>
      </c>
      <c r="W543" s="10"/>
      <c r="X543" s="10"/>
      <c r="Y543" s="10"/>
      <c r="Z543" s="10"/>
      <c r="AA543" s="69"/>
      <c r="AB543" s="10"/>
      <c r="AC543" s="10"/>
      <c r="AD543" s="10"/>
      <c r="AE543" s="10"/>
      <c r="AF543" s="69"/>
      <c r="AG543" s="22">
        <f t="shared" si="324"/>
        <v>171</v>
      </c>
      <c r="AH543" s="10">
        <v>40</v>
      </c>
    </row>
    <row r="544" spans="1:35" ht="15.75" x14ac:dyDescent="0.25">
      <c r="A544" s="10" t="s">
        <v>432</v>
      </c>
      <c r="B544" s="10" t="s">
        <v>141</v>
      </c>
      <c r="C544" s="10"/>
      <c r="D544" s="10"/>
      <c r="E544" s="10"/>
      <c r="F544" s="10"/>
      <c r="G544" s="69"/>
      <c r="H544" s="10"/>
      <c r="I544" s="10"/>
      <c r="J544" s="10"/>
      <c r="K544" s="10"/>
      <c r="L544" s="69"/>
      <c r="M544" s="10"/>
      <c r="N544" s="10"/>
      <c r="O544" s="10"/>
      <c r="P544" s="10"/>
      <c r="Q544" s="69"/>
      <c r="R544" s="10">
        <v>289</v>
      </c>
      <c r="S544" s="10">
        <v>164</v>
      </c>
      <c r="T544" s="10">
        <v>185</v>
      </c>
      <c r="U544" s="10"/>
      <c r="V544" s="69">
        <f t="shared" si="323"/>
        <v>638</v>
      </c>
      <c r="W544" s="10"/>
      <c r="X544" s="10"/>
      <c r="Y544" s="10"/>
      <c r="Z544" s="10"/>
      <c r="AA544" s="69"/>
      <c r="AB544" s="10"/>
      <c r="AC544" s="10"/>
      <c r="AD544" s="10"/>
      <c r="AE544" s="10"/>
      <c r="AF544" s="69"/>
      <c r="AG544" s="22">
        <f t="shared" si="324"/>
        <v>638</v>
      </c>
      <c r="AH544" s="10">
        <v>185</v>
      </c>
    </row>
    <row r="545" spans="1:35" ht="15.75" x14ac:dyDescent="0.25">
      <c r="A545" s="10" t="s">
        <v>432</v>
      </c>
      <c r="B545" s="10" t="s">
        <v>151</v>
      </c>
      <c r="C545" s="10"/>
      <c r="D545" s="10"/>
      <c r="E545" s="10"/>
      <c r="F545" s="10"/>
      <c r="G545" s="69"/>
      <c r="H545" s="10"/>
      <c r="I545" s="10"/>
      <c r="J545" s="10"/>
      <c r="K545" s="10"/>
      <c r="L545" s="69"/>
      <c r="M545" s="10"/>
      <c r="N545" s="10"/>
      <c r="O545" s="10"/>
      <c r="P545" s="10"/>
      <c r="Q545" s="69"/>
      <c r="R545" s="10">
        <v>87</v>
      </c>
      <c r="S545" s="10">
        <v>58</v>
      </c>
      <c r="T545" s="10">
        <v>71</v>
      </c>
      <c r="U545" s="10"/>
      <c r="V545" s="69">
        <f t="shared" si="323"/>
        <v>216</v>
      </c>
      <c r="W545" s="10"/>
      <c r="X545" s="10"/>
      <c r="Y545" s="10"/>
      <c r="Z545" s="10"/>
      <c r="AA545" s="69"/>
      <c r="AB545" s="10"/>
      <c r="AC545" s="10"/>
      <c r="AD545" s="10"/>
      <c r="AE545" s="10"/>
      <c r="AF545" s="69"/>
      <c r="AG545" s="22">
        <f t="shared" si="324"/>
        <v>216</v>
      </c>
      <c r="AH545" s="10">
        <v>71</v>
      </c>
    </row>
    <row r="546" spans="1:35" ht="15.75" x14ac:dyDescent="0.25">
      <c r="A546" s="22" t="s">
        <v>432</v>
      </c>
      <c r="B546" s="22" t="s">
        <v>32</v>
      </c>
      <c r="C546" s="22"/>
      <c r="D546" s="22"/>
      <c r="E546" s="22"/>
      <c r="F546" s="22"/>
      <c r="G546" s="73"/>
      <c r="H546" s="22"/>
      <c r="I546" s="22"/>
      <c r="J546" s="22"/>
      <c r="K546" s="22"/>
      <c r="L546" s="73"/>
      <c r="M546" s="22"/>
      <c r="N546" s="22"/>
      <c r="O546" s="22"/>
      <c r="P546" s="22"/>
      <c r="Q546" s="73"/>
      <c r="R546" s="22">
        <f>SUM(R540:R545)</f>
        <v>560</v>
      </c>
      <c r="S546" s="22">
        <f t="shared" ref="S546:AE546" si="325">SUM(S540:S545)</f>
        <v>347</v>
      </c>
      <c r="T546" s="22">
        <f t="shared" si="325"/>
        <v>408</v>
      </c>
      <c r="U546" s="22">
        <f t="shared" si="325"/>
        <v>174</v>
      </c>
      <c r="V546" s="69">
        <f t="shared" si="323"/>
        <v>1489</v>
      </c>
      <c r="W546" s="22">
        <f t="shared" si="325"/>
        <v>0</v>
      </c>
      <c r="X546" s="22">
        <f t="shared" si="325"/>
        <v>0</v>
      </c>
      <c r="Y546" s="22">
        <f t="shared" si="325"/>
        <v>0</v>
      </c>
      <c r="Z546" s="22">
        <f t="shared" si="325"/>
        <v>0</v>
      </c>
      <c r="AA546" s="73"/>
      <c r="AB546" s="22">
        <f t="shared" si="325"/>
        <v>0</v>
      </c>
      <c r="AC546" s="22">
        <f t="shared" si="325"/>
        <v>0</v>
      </c>
      <c r="AD546" s="22">
        <f t="shared" si="325"/>
        <v>0</v>
      </c>
      <c r="AE546" s="22">
        <f t="shared" si="325"/>
        <v>0</v>
      </c>
      <c r="AF546" s="73"/>
      <c r="AG546" s="22">
        <f t="shared" si="324"/>
        <v>1489</v>
      </c>
      <c r="AH546" s="22">
        <f>SUM(AH540:AH545)</f>
        <v>540</v>
      </c>
      <c r="AI546">
        <v>1489</v>
      </c>
    </row>
    <row r="547" spans="1:35" ht="18.75" x14ac:dyDescent="0.3">
      <c r="A547" s="27" t="s">
        <v>436</v>
      </c>
    </row>
    <row r="548" spans="1:35" ht="31.5" x14ac:dyDescent="0.25">
      <c r="A548" s="10" t="s">
        <v>437</v>
      </c>
      <c r="B548" s="10" t="s">
        <v>27</v>
      </c>
      <c r="C548" s="10"/>
      <c r="D548" s="10"/>
      <c r="E548" s="10"/>
      <c r="F548" s="10"/>
      <c r="G548" s="69"/>
      <c r="H548" s="10"/>
      <c r="I548" s="10"/>
      <c r="J548" s="10"/>
      <c r="K548" s="10"/>
      <c r="L548" s="69"/>
      <c r="M548" s="10">
        <v>37</v>
      </c>
      <c r="N548" s="10">
        <v>18</v>
      </c>
      <c r="O548" s="10">
        <v>14</v>
      </c>
      <c r="P548" s="10">
        <v>0</v>
      </c>
      <c r="Q548" s="69">
        <f>SUM(M548:P548)</f>
        <v>69</v>
      </c>
      <c r="R548" s="10"/>
      <c r="S548" s="10">
        <v>18</v>
      </c>
      <c r="T548" s="10">
        <v>6</v>
      </c>
      <c r="U548" s="10">
        <v>0</v>
      </c>
      <c r="V548" s="69">
        <f>SUM(S548:U548)</f>
        <v>24</v>
      </c>
      <c r="W548" s="10"/>
      <c r="X548" s="10"/>
      <c r="Y548" s="10"/>
      <c r="Z548" s="10"/>
      <c r="AA548" s="69"/>
      <c r="AB548" s="10">
        <v>33</v>
      </c>
      <c r="AC548" s="10">
        <v>24</v>
      </c>
      <c r="AD548" s="10">
        <v>32</v>
      </c>
      <c r="AE548" s="10">
        <v>0</v>
      </c>
      <c r="AF548" s="69">
        <f>SUM(AB548:AE548)</f>
        <v>89</v>
      </c>
      <c r="AG548" s="22">
        <f>AF548+AA548+V548+Q548</f>
        <v>182</v>
      </c>
      <c r="AH548" s="10">
        <v>52</v>
      </c>
    </row>
    <row r="549" spans="1:35" ht="15.75" x14ac:dyDescent="0.25">
      <c r="A549" s="10" t="s">
        <v>437</v>
      </c>
      <c r="B549" s="10" t="s">
        <v>212</v>
      </c>
      <c r="C549" s="10"/>
      <c r="D549" s="10"/>
      <c r="E549" s="10"/>
      <c r="F549" s="10"/>
      <c r="G549" s="69"/>
      <c r="H549" s="10"/>
      <c r="I549" s="10"/>
      <c r="J549" s="10"/>
      <c r="K549" s="10"/>
      <c r="L549" s="69"/>
      <c r="M549" s="10"/>
      <c r="N549" s="10">
        <v>15</v>
      </c>
      <c r="O549" s="10">
        <v>23</v>
      </c>
      <c r="P549" s="10"/>
      <c r="Q549" s="69">
        <f t="shared" ref="Q549" si="326">SUM(M549:P549)</f>
        <v>38</v>
      </c>
      <c r="R549" s="10"/>
      <c r="S549" s="10">
        <v>5</v>
      </c>
      <c r="T549" s="10">
        <v>4</v>
      </c>
      <c r="U549" s="10"/>
      <c r="V549" s="69">
        <f t="shared" ref="V549:V550" si="327">SUM(S549:U549)</f>
        <v>9</v>
      </c>
      <c r="W549" s="10"/>
      <c r="X549" s="10"/>
      <c r="Y549" s="10"/>
      <c r="Z549" s="10"/>
      <c r="AA549" s="69"/>
      <c r="AB549" s="10" t="s">
        <v>187</v>
      </c>
      <c r="AC549" s="10" t="s">
        <v>187</v>
      </c>
      <c r="AD549" s="10" t="s">
        <v>187</v>
      </c>
      <c r="AE549" s="10"/>
      <c r="AF549" s="69">
        <f t="shared" ref="AF549" si="328">SUM(AB549:AE549)</f>
        <v>0</v>
      </c>
      <c r="AG549" s="22">
        <f t="shared" ref="AG549:AG550" si="329">AF549+AA549+V549+Q549</f>
        <v>47</v>
      </c>
      <c r="AH549" s="10">
        <v>27</v>
      </c>
    </row>
    <row r="550" spans="1:35" ht="15.75" x14ac:dyDescent="0.25">
      <c r="A550" s="22" t="s">
        <v>437</v>
      </c>
      <c r="B550" s="22"/>
      <c r="C550" s="22"/>
      <c r="D550" s="22"/>
      <c r="E550" s="22"/>
      <c r="F550" s="22"/>
      <c r="G550" s="73"/>
      <c r="H550" s="22"/>
      <c r="I550" s="22"/>
      <c r="J550" s="22"/>
      <c r="K550" s="22"/>
      <c r="L550" s="73"/>
      <c r="M550" s="22">
        <f>SUM(M548:M549)</f>
        <v>37</v>
      </c>
      <c r="N550" s="22">
        <f t="shared" ref="N550:AF550" si="330">SUM(N548:N549)</f>
        <v>33</v>
      </c>
      <c r="O550" s="22">
        <f t="shared" si="330"/>
        <v>37</v>
      </c>
      <c r="P550" s="22">
        <f t="shared" si="330"/>
        <v>0</v>
      </c>
      <c r="Q550" s="22">
        <f t="shared" si="330"/>
        <v>107</v>
      </c>
      <c r="R550" s="22">
        <f t="shared" si="330"/>
        <v>0</v>
      </c>
      <c r="S550" s="22">
        <f t="shared" si="330"/>
        <v>23</v>
      </c>
      <c r="T550" s="22">
        <f t="shared" si="330"/>
        <v>10</v>
      </c>
      <c r="U550" s="22">
        <f t="shared" si="330"/>
        <v>0</v>
      </c>
      <c r="V550" s="69">
        <f t="shared" si="327"/>
        <v>33</v>
      </c>
      <c r="W550" s="22">
        <f t="shared" si="330"/>
        <v>0</v>
      </c>
      <c r="X550" s="22">
        <f t="shared" si="330"/>
        <v>0</v>
      </c>
      <c r="Y550" s="22">
        <f t="shared" si="330"/>
        <v>0</v>
      </c>
      <c r="Z550" s="22">
        <f t="shared" si="330"/>
        <v>0</v>
      </c>
      <c r="AA550" s="73"/>
      <c r="AB550" s="22">
        <f t="shared" si="330"/>
        <v>33</v>
      </c>
      <c r="AC550" s="22">
        <f t="shared" si="330"/>
        <v>24</v>
      </c>
      <c r="AD550" s="22">
        <f t="shared" si="330"/>
        <v>32</v>
      </c>
      <c r="AE550" s="22">
        <f t="shared" si="330"/>
        <v>0</v>
      </c>
      <c r="AF550" s="22">
        <f t="shared" si="330"/>
        <v>89</v>
      </c>
      <c r="AG550" s="22">
        <f t="shared" si="329"/>
        <v>229</v>
      </c>
      <c r="AH550" s="22">
        <f>SUM(AH548:AH549)</f>
        <v>79</v>
      </c>
    </row>
    <row r="551" spans="1:35" ht="18.75" x14ac:dyDescent="0.3">
      <c r="A551" s="27" t="s">
        <v>439</v>
      </c>
    </row>
    <row r="552" spans="1:35" ht="31.5" x14ac:dyDescent="0.25">
      <c r="A552" s="30" t="s">
        <v>440</v>
      </c>
      <c r="B552" s="10" t="s">
        <v>27</v>
      </c>
      <c r="C552" s="10"/>
      <c r="D552" s="10"/>
      <c r="E552" s="10"/>
      <c r="F552" s="10"/>
      <c r="G552" s="69"/>
      <c r="H552" s="10"/>
      <c r="I552" s="10"/>
      <c r="J552" s="10"/>
      <c r="K552" s="10"/>
      <c r="L552" s="69"/>
      <c r="M552" s="10">
        <v>20</v>
      </c>
      <c r="N552" s="10">
        <v>21</v>
      </c>
      <c r="O552" s="10">
        <v>32</v>
      </c>
      <c r="P552" s="10">
        <v>0</v>
      </c>
      <c r="Q552" s="69">
        <f>SUM(M552:P552)</f>
        <v>73</v>
      </c>
      <c r="R552" s="10">
        <v>19</v>
      </c>
      <c r="S552" s="10">
        <v>31</v>
      </c>
      <c r="T552" s="10"/>
      <c r="U552" s="10">
        <v>0</v>
      </c>
      <c r="V552" s="69">
        <f>SUM(R552:U552)</f>
        <v>50</v>
      </c>
      <c r="W552" s="10"/>
      <c r="X552" s="10"/>
      <c r="Y552" s="10"/>
      <c r="Z552" s="10"/>
      <c r="AA552" s="69"/>
      <c r="AB552" s="10">
        <v>25</v>
      </c>
      <c r="AC552" s="10"/>
      <c r="AD552" s="10">
        <v>24</v>
      </c>
      <c r="AE552" s="10">
        <v>0</v>
      </c>
      <c r="AF552" s="69">
        <f>SUM(AB552:AE552)</f>
        <v>49</v>
      </c>
      <c r="AG552" s="22">
        <f>AF552+AA552+V552+Q552</f>
        <v>172</v>
      </c>
      <c r="AH552" s="10">
        <v>87</v>
      </c>
    </row>
    <row r="553" spans="1:35" ht="15.75" x14ac:dyDescent="0.25">
      <c r="A553" s="30" t="s">
        <v>440</v>
      </c>
      <c r="B553" s="10" t="s">
        <v>29</v>
      </c>
      <c r="C553" s="10"/>
      <c r="D553" s="10"/>
      <c r="E553" s="10"/>
      <c r="F553" s="10"/>
      <c r="G553" s="69"/>
      <c r="H553" s="10"/>
      <c r="I553" s="10"/>
      <c r="J553" s="10"/>
      <c r="K553" s="10"/>
      <c r="L553" s="69"/>
      <c r="M553" s="10">
        <v>25</v>
      </c>
      <c r="N553" s="10">
        <v>20</v>
      </c>
      <c r="O553" s="10">
        <v>12</v>
      </c>
      <c r="P553" s="10"/>
      <c r="Q553" s="69">
        <f t="shared" ref="Q553:Q558" si="331">SUM(M553:P553)</f>
        <v>57</v>
      </c>
      <c r="R553" s="10">
        <v>16</v>
      </c>
      <c r="S553" s="10">
        <v>25</v>
      </c>
      <c r="T553" s="10"/>
      <c r="U553" s="10"/>
      <c r="V553" s="69">
        <f t="shared" ref="V553:V559" si="332">SUM(R553:U553)</f>
        <v>41</v>
      </c>
      <c r="W553" s="10"/>
      <c r="X553" s="10"/>
      <c r="Y553" s="10"/>
      <c r="Z553" s="10"/>
      <c r="AA553" s="69"/>
      <c r="AB553" s="10">
        <v>11</v>
      </c>
      <c r="AC553" s="10" t="s">
        <v>15</v>
      </c>
      <c r="AD553" s="10">
        <v>19</v>
      </c>
      <c r="AE553" s="10"/>
      <c r="AF553" s="69">
        <f t="shared" ref="AF553:AF558" si="333">SUM(AB553:AE553)</f>
        <v>30</v>
      </c>
      <c r="AG553" s="22">
        <f t="shared" ref="AG553:AG559" si="334">AF553+AA553+V553+Q553</f>
        <v>128</v>
      </c>
      <c r="AH553" s="10">
        <v>56</v>
      </c>
    </row>
    <row r="554" spans="1:35" ht="63" x14ac:dyDescent="0.25">
      <c r="A554" s="30" t="s">
        <v>440</v>
      </c>
      <c r="B554" s="10" t="s">
        <v>441</v>
      </c>
      <c r="C554" s="10"/>
      <c r="D554" s="10"/>
      <c r="E554" s="10"/>
      <c r="F554" s="10"/>
      <c r="G554" s="69"/>
      <c r="H554" s="10"/>
      <c r="I554" s="10"/>
      <c r="J554" s="10"/>
      <c r="K554" s="10"/>
      <c r="L554" s="69"/>
      <c r="M554" s="10">
        <v>27</v>
      </c>
      <c r="N554" s="10">
        <v>29</v>
      </c>
      <c r="O554" s="10">
        <v>11</v>
      </c>
      <c r="P554" s="10"/>
      <c r="Q554" s="69">
        <f t="shared" si="331"/>
        <v>67</v>
      </c>
      <c r="R554" s="10">
        <v>18</v>
      </c>
      <c r="S554" s="10">
        <v>15</v>
      </c>
      <c r="T554" s="10"/>
      <c r="U554" s="10"/>
      <c r="V554" s="69">
        <f t="shared" si="332"/>
        <v>33</v>
      </c>
      <c r="W554" s="10"/>
      <c r="X554" s="10"/>
      <c r="Y554" s="10"/>
      <c r="Z554" s="10"/>
      <c r="AA554" s="69"/>
      <c r="AB554" s="10"/>
      <c r="AC554" s="10"/>
      <c r="AD554" s="10"/>
      <c r="AE554" s="10"/>
      <c r="AF554" s="69">
        <f t="shared" si="333"/>
        <v>0</v>
      </c>
      <c r="AG554" s="22">
        <f t="shared" si="334"/>
        <v>100</v>
      </c>
      <c r="AH554" s="10">
        <v>26</v>
      </c>
    </row>
    <row r="555" spans="1:35" ht="15.75" x14ac:dyDescent="0.25">
      <c r="A555" s="30" t="s">
        <v>440</v>
      </c>
      <c r="B555" s="10" t="s">
        <v>442</v>
      </c>
      <c r="C555" s="10"/>
      <c r="D555" s="10"/>
      <c r="E555" s="10"/>
      <c r="F555" s="10"/>
      <c r="G555" s="69"/>
      <c r="H555" s="10"/>
      <c r="I555" s="10"/>
      <c r="J555" s="10"/>
      <c r="K555" s="10"/>
      <c r="L555" s="69"/>
      <c r="M555" s="10">
        <v>8</v>
      </c>
      <c r="N555" s="10">
        <v>18</v>
      </c>
      <c r="O555" s="10">
        <v>20</v>
      </c>
      <c r="P555" s="10"/>
      <c r="Q555" s="69">
        <f t="shared" si="331"/>
        <v>46</v>
      </c>
      <c r="R555" s="10">
        <v>9</v>
      </c>
      <c r="S555" s="10"/>
      <c r="T555" s="10"/>
      <c r="U555" s="10"/>
      <c r="V555" s="69">
        <f t="shared" si="332"/>
        <v>9</v>
      </c>
      <c r="W555" s="10"/>
      <c r="X555" s="10"/>
      <c r="Y555" s="10"/>
      <c r="Z555" s="10"/>
      <c r="AA555" s="69"/>
      <c r="AB555" s="10" t="s">
        <v>15</v>
      </c>
      <c r="AC555" s="10" t="s">
        <v>15</v>
      </c>
      <c r="AD555" s="10">
        <v>23</v>
      </c>
      <c r="AE555" s="10"/>
      <c r="AF555" s="69">
        <f t="shared" si="333"/>
        <v>23</v>
      </c>
      <c r="AG555" s="22">
        <f t="shared" si="334"/>
        <v>78</v>
      </c>
      <c r="AH555" s="10">
        <v>43</v>
      </c>
    </row>
    <row r="556" spans="1:35" ht="31.5" x14ac:dyDescent="0.25">
      <c r="A556" s="30" t="s">
        <v>440</v>
      </c>
      <c r="B556" s="10" t="s">
        <v>9</v>
      </c>
      <c r="C556" s="10"/>
      <c r="D556" s="10"/>
      <c r="E556" s="10"/>
      <c r="F556" s="10"/>
      <c r="G556" s="69"/>
      <c r="H556" s="10"/>
      <c r="I556" s="10"/>
      <c r="J556" s="10"/>
      <c r="K556" s="10"/>
      <c r="L556" s="69"/>
      <c r="M556" s="10">
        <v>25</v>
      </c>
      <c r="N556" s="10">
        <v>37</v>
      </c>
      <c r="O556" s="10">
        <v>24</v>
      </c>
      <c r="P556" s="10"/>
      <c r="Q556" s="69">
        <f t="shared" si="331"/>
        <v>86</v>
      </c>
      <c r="R556" s="10">
        <v>22</v>
      </c>
      <c r="S556" s="10">
        <v>14</v>
      </c>
      <c r="T556" s="10"/>
      <c r="U556" s="10"/>
      <c r="V556" s="69">
        <f t="shared" si="332"/>
        <v>36</v>
      </c>
      <c r="W556" s="10"/>
      <c r="X556" s="10"/>
      <c r="Y556" s="10"/>
      <c r="Z556" s="10"/>
      <c r="AA556" s="69"/>
      <c r="AB556" s="10">
        <v>18</v>
      </c>
      <c r="AC556" s="10">
        <v>23</v>
      </c>
      <c r="AD556" s="10">
        <v>17</v>
      </c>
      <c r="AE556" s="10"/>
      <c r="AF556" s="69">
        <f t="shared" si="333"/>
        <v>58</v>
      </c>
      <c r="AG556" s="22">
        <f t="shared" si="334"/>
        <v>180</v>
      </c>
      <c r="AH556" s="10">
        <v>55</v>
      </c>
    </row>
    <row r="557" spans="1:35" ht="31.5" x14ac:dyDescent="0.25">
      <c r="A557" s="30" t="s">
        <v>440</v>
      </c>
      <c r="B557" s="10" t="s">
        <v>112</v>
      </c>
      <c r="C557" s="10"/>
      <c r="D557" s="10"/>
      <c r="E557" s="10"/>
      <c r="F557" s="10"/>
      <c r="G557" s="69"/>
      <c r="H557" s="10"/>
      <c r="I557" s="10"/>
      <c r="J557" s="10"/>
      <c r="K557" s="10"/>
      <c r="L557" s="69"/>
      <c r="M557" s="10">
        <v>13</v>
      </c>
      <c r="N557" s="10">
        <v>14</v>
      </c>
      <c r="O557" s="10">
        <v>14</v>
      </c>
      <c r="P557" s="10"/>
      <c r="Q557" s="69">
        <f t="shared" si="331"/>
        <v>41</v>
      </c>
      <c r="R557" s="10">
        <v>6</v>
      </c>
      <c r="S557" s="10">
        <v>8</v>
      </c>
      <c r="T557" s="10"/>
      <c r="U557" s="10"/>
      <c r="V557" s="69">
        <f t="shared" si="332"/>
        <v>14</v>
      </c>
      <c r="W557" s="10"/>
      <c r="X557" s="10"/>
      <c r="Y557" s="10"/>
      <c r="Z557" s="10"/>
      <c r="AA557" s="69"/>
      <c r="AB557" s="10" t="s">
        <v>15</v>
      </c>
      <c r="AC557" s="10" t="s">
        <v>15</v>
      </c>
      <c r="AD557" s="10">
        <v>14</v>
      </c>
      <c r="AE557" s="10"/>
      <c r="AF557" s="69">
        <f t="shared" si="333"/>
        <v>14</v>
      </c>
      <c r="AG557" s="22">
        <f t="shared" si="334"/>
        <v>69</v>
      </c>
      <c r="AH557" s="10">
        <v>36</v>
      </c>
    </row>
    <row r="558" spans="1:35" ht="15.75" x14ac:dyDescent="0.25">
      <c r="A558" s="30" t="s">
        <v>440</v>
      </c>
      <c r="B558" s="10" t="s">
        <v>226</v>
      </c>
      <c r="C558" s="10"/>
      <c r="D558" s="10"/>
      <c r="E558" s="10"/>
      <c r="F558" s="10"/>
      <c r="G558" s="69"/>
      <c r="H558" s="10"/>
      <c r="I558" s="10"/>
      <c r="J558" s="10"/>
      <c r="K558" s="10"/>
      <c r="L558" s="69"/>
      <c r="M558" s="10">
        <v>21</v>
      </c>
      <c r="N558" s="10">
        <v>21</v>
      </c>
      <c r="O558" s="10" t="s">
        <v>15</v>
      </c>
      <c r="P558" s="10"/>
      <c r="Q558" s="69">
        <f t="shared" si="331"/>
        <v>42</v>
      </c>
      <c r="R558" s="10">
        <v>25</v>
      </c>
      <c r="S558" s="10">
        <v>16</v>
      </c>
      <c r="T558" s="10"/>
      <c r="U558" s="10"/>
      <c r="V558" s="69">
        <f t="shared" si="332"/>
        <v>41</v>
      </c>
      <c r="W558" s="10"/>
      <c r="X558" s="10"/>
      <c r="Y558" s="10"/>
      <c r="Z558" s="10"/>
      <c r="AA558" s="69"/>
      <c r="AB558" s="10">
        <v>10</v>
      </c>
      <c r="AC558" s="10">
        <v>19</v>
      </c>
      <c r="AD558" s="10" t="s">
        <v>15</v>
      </c>
      <c r="AE558" s="10"/>
      <c r="AF558" s="69">
        <f t="shared" si="333"/>
        <v>29</v>
      </c>
      <c r="AG558" s="22">
        <f t="shared" si="334"/>
        <v>112</v>
      </c>
      <c r="AH558" s="10">
        <v>16</v>
      </c>
    </row>
    <row r="559" spans="1:35" ht="24" x14ac:dyDescent="0.25">
      <c r="A559" s="31" t="s">
        <v>440</v>
      </c>
      <c r="B559" s="22" t="s">
        <v>16</v>
      </c>
      <c r="C559" s="22"/>
      <c r="D559" s="22"/>
      <c r="E559" s="22"/>
      <c r="F559" s="22"/>
      <c r="G559" s="73"/>
      <c r="H559" s="22"/>
      <c r="I559" s="22"/>
      <c r="J559" s="22"/>
      <c r="K559" s="22"/>
      <c r="L559" s="73"/>
      <c r="M559" s="22">
        <f>SUM(M552:M558)</f>
        <v>139</v>
      </c>
      <c r="N559" s="22">
        <f t="shared" ref="N559:AF559" si="335">SUM(N552:N558)</f>
        <v>160</v>
      </c>
      <c r="O559" s="22">
        <f t="shared" si="335"/>
        <v>113</v>
      </c>
      <c r="P559" s="22">
        <f t="shared" si="335"/>
        <v>0</v>
      </c>
      <c r="Q559" s="22">
        <f t="shared" si="335"/>
        <v>412</v>
      </c>
      <c r="R559" s="22">
        <f t="shared" si="335"/>
        <v>115</v>
      </c>
      <c r="S559" s="22">
        <f t="shared" si="335"/>
        <v>109</v>
      </c>
      <c r="T559" s="22">
        <f t="shared" si="335"/>
        <v>0</v>
      </c>
      <c r="U559" s="22">
        <f t="shared" si="335"/>
        <v>0</v>
      </c>
      <c r="V559" s="69">
        <f t="shared" si="332"/>
        <v>224</v>
      </c>
      <c r="W559" s="22">
        <f t="shared" si="335"/>
        <v>0</v>
      </c>
      <c r="X559" s="22">
        <f t="shared" si="335"/>
        <v>0</v>
      </c>
      <c r="Y559" s="22">
        <f t="shared" si="335"/>
        <v>0</v>
      </c>
      <c r="Z559" s="22">
        <f t="shared" si="335"/>
        <v>0</v>
      </c>
      <c r="AA559" s="73"/>
      <c r="AB559" s="22">
        <f t="shared" si="335"/>
        <v>64</v>
      </c>
      <c r="AC559" s="22">
        <f t="shared" si="335"/>
        <v>42</v>
      </c>
      <c r="AD559" s="22">
        <f t="shared" si="335"/>
        <v>97</v>
      </c>
      <c r="AE559" s="22">
        <f t="shared" si="335"/>
        <v>0</v>
      </c>
      <c r="AF559" s="22">
        <f t="shared" si="335"/>
        <v>203</v>
      </c>
      <c r="AG559" s="22">
        <f t="shared" si="334"/>
        <v>839</v>
      </c>
      <c r="AH559" s="22">
        <f>SUM(AH552:AH558)</f>
        <v>319</v>
      </c>
      <c r="AI559">
        <v>839</v>
      </c>
    </row>
    <row r="560" spans="1:35" ht="18.75" x14ac:dyDescent="0.3">
      <c r="A560" s="27" t="s">
        <v>444</v>
      </c>
    </row>
    <row r="561" spans="1:35" ht="15" customHeight="1" x14ac:dyDescent="0.25">
      <c r="A561" s="10" t="s">
        <v>445</v>
      </c>
      <c r="B561" s="10" t="s">
        <v>149</v>
      </c>
      <c r="C561" s="10"/>
      <c r="D561" s="10"/>
      <c r="E561" s="10"/>
      <c r="F561" s="10"/>
      <c r="G561" s="69"/>
      <c r="H561" s="10"/>
      <c r="I561" s="10"/>
      <c r="J561" s="10"/>
      <c r="K561" s="10"/>
      <c r="L561" s="69"/>
      <c r="M561" s="10"/>
      <c r="N561" s="10"/>
      <c r="O561" s="10"/>
      <c r="P561" s="10"/>
      <c r="Q561" s="69"/>
      <c r="R561" s="10">
        <v>120</v>
      </c>
      <c r="S561" s="10">
        <v>103</v>
      </c>
      <c r="T561" s="10">
        <v>110</v>
      </c>
      <c r="U561" s="10">
        <v>0</v>
      </c>
      <c r="V561" s="69">
        <f>SUM(R561:U561)</f>
        <v>333</v>
      </c>
      <c r="W561" s="10"/>
      <c r="X561" s="10"/>
      <c r="Y561" s="10"/>
      <c r="Z561" s="10"/>
      <c r="AA561" s="69"/>
      <c r="AB561" s="10"/>
      <c r="AC561" s="10"/>
      <c r="AD561" s="10"/>
      <c r="AE561" s="10">
        <v>0</v>
      </c>
      <c r="AF561" s="69"/>
      <c r="AG561" s="22">
        <f>V561</f>
        <v>333</v>
      </c>
      <c r="AH561" s="10">
        <v>110</v>
      </c>
    </row>
    <row r="562" spans="1:35" ht="15.75" x14ac:dyDescent="0.25">
      <c r="A562" s="10" t="s">
        <v>445</v>
      </c>
      <c r="B562" s="10" t="s">
        <v>151</v>
      </c>
      <c r="C562" s="10"/>
      <c r="D562" s="10"/>
      <c r="E562" s="10"/>
      <c r="F562" s="10"/>
      <c r="G562" s="69"/>
      <c r="H562" s="10"/>
      <c r="I562" s="10"/>
      <c r="J562" s="10"/>
      <c r="K562" s="10"/>
      <c r="L562" s="69"/>
      <c r="M562" s="10"/>
      <c r="N562" s="10"/>
      <c r="O562" s="10"/>
      <c r="P562" s="10"/>
      <c r="Q562" s="69"/>
      <c r="R562" s="10">
        <v>208</v>
      </c>
      <c r="S562" s="10">
        <v>156</v>
      </c>
      <c r="T562" s="10">
        <v>171</v>
      </c>
      <c r="U562" s="10"/>
      <c r="V562" s="69">
        <f t="shared" ref="V562:V569" si="336">SUM(R562:U562)</f>
        <v>535</v>
      </c>
      <c r="W562" s="10"/>
      <c r="X562" s="10"/>
      <c r="Y562" s="10"/>
      <c r="Z562" s="10"/>
      <c r="AA562" s="69"/>
      <c r="AB562" s="10"/>
      <c r="AC562" s="10"/>
      <c r="AD562" s="10"/>
      <c r="AE562" s="10"/>
      <c r="AF562" s="69"/>
      <c r="AG562" s="22">
        <f t="shared" ref="AG562:AG569" si="337">V562</f>
        <v>535</v>
      </c>
      <c r="AH562" s="10">
        <v>171</v>
      </c>
    </row>
    <row r="563" spans="1:35" ht="15.75" x14ac:dyDescent="0.25">
      <c r="A563" s="10" t="s">
        <v>445</v>
      </c>
      <c r="B563" s="10" t="s">
        <v>150</v>
      </c>
      <c r="C563" s="10"/>
      <c r="D563" s="10"/>
      <c r="E563" s="10"/>
      <c r="F563" s="10"/>
      <c r="G563" s="69"/>
      <c r="H563" s="10"/>
      <c r="I563" s="10"/>
      <c r="J563" s="10"/>
      <c r="K563" s="10"/>
      <c r="L563" s="69"/>
      <c r="M563" s="10"/>
      <c r="N563" s="10"/>
      <c r="O563" s="10"/>
      <c r="P563" s="10"/>
      <c r="Q563" s="69"/>
      <c r="R563" s="10">
        <v>139</v>
      </c>
      <c r="S563" s="10">
        <v>69</v>
      </c>
      <c r="T563" s="10">
        <v>89</v>
      </c>
      <c r="U563" s="10">
        <v>85</v>
      </c>
      <c r="V563" s="69">
        <f t="shared" si="336"/>
        <v>382</v>
      </c>
      <c r="W563" s="10"/>
      <c r="X563" s="10"/>
      <c r="Y563" s="10"/>
      <c r="Z563" s="10"/>
      <c r="AA563" s="69"/>
      <c r="AB563" s="10"/>
      <c r="AC563" s="10"/>
      <c r="AD563" s="10"/>
      <c r="AE563" s="10"/>
      <c r="AF563" s="69"/>
      <c r="AG563" s="22">
        <f t="shared" si="337"/>
        <v>382</v>
      </c>
      <c r="AH563" s="10">
        <v>85</v>
      </c>
    </row>
    <row r="564" spans="1:35" ht="15.75" x14ac:dyDescent="0.25">
      <c r="A564" s="10" t="s">
        <v>445</v>
      </c>
      <c r="B564" s="10" t="s">
        <v>141</v>
      </c>
      <c r="C564" s="10"/>
      <c r="D564" s="10"/>
      <c r="E564" s="10"/>
      <c r="F564" s="10"/>
      <c r="G564" s="69"/>
      <c r="H564" s="10"/>
      <c r="I564" s="10"/>
      <c r="J564" s="10"/>
      <c r="K564" s="10"/>
      <c r="L564" s="69"/>
      <c r="M564" s="10"/>
      <c r="N564" s="10"/>
      <c r="O564" s="10"/>
      <c r="P564" s="10"/>
      <c r="Q564" s="69"/>
      <c r="R564" s="10">
        <v>571</v>
      </c>
      <c r="S564" s="10">
        <v>444</v>
      </c>
      <c r="T564" s="10">
        <v>415</v>
      </c>
      <c r="U564" s="10"/>
      <c r="V564" s="69">
        <f t="shared" si="336"/>
        <v>1430</v>
      </c>
      <c r="W564" s="10"/>
      <c r="X564" s="10"/>
      <c r="Y564" s="10"/>
      <c r="Z564" s="10"/>
      <c r="AA564" s="69"/>
      <c r="AB564" s="10"/>
      <c r="AC564" s="10"/>
      <c r="AD564" s="10"/>
      <c r="AE564" s="10"/>
      <c r="AF564" s="69"/>
      <c r="AG564" s="22">
        <f t="shared" si="337"/>
        <v>1430</v>
      </c>
      <c r="AH564" s="10">
        <v>415</v>
      </c>
    </row>
    <row r="565" spans="1:35" ht="15" customHeight="1" x14ac:dyDescent="0.25">
      <c r="A565" s="10" t="s">
        <v>445</v>
      </c>
      <c r="B565" s="10" t="s">
        <v>137</v>
      </c>
      <c r="C565" s="10"/>
      <c r="D565" s="10"/>
      <c r="E565" s="10"/>
      <c r="F565" s="10"/>
      <c r="G565" s="69"/>
      <c r="H565" s="10"/>
      <c r="I565" s="10"/>
      <c r="J565" s="10"/>
      <c r="K565" s="10"/>
      <c r="L565" s="69"/>
      <c r="M565" s="10"/>
      <c r="N565" s="10"/>
      <c r="O565" s="10"/>
      <c r="P565" s="10"/>
      <c r="Q565" s="69"/>
      <c r="R565" s="10">
        <v>29</v>
      </c>
      <c r="S565" s="10">
        <v>22</v>
      </c>
      <c r="T565" s="10">
        <v>16</v>
      </c>
      <c r="U565" s="10"/>
      <c r="V565" s="69">
        <f t="shared" si="336"/>
        <v>67</v>
      </c>
      <c r="W565" s="10"/>
      <c r="X565" s="10"/>
      <c r="Y565" s="10"/>
      <c r="Z565" s="10"/>
      <c r="AA565" s="69"/>
      <c r="AB565" s="10"/>
      <c r="AC565" s="10"/>
      <c r="AD565" s="10"/>
      <c r="AE565" s="10"/>
      <c r="AF565" s="69"/>
      <c r="AG565" s="22">
        <f t="shared" si="337"/>
        <v>67</v>
      </c>
      <c r="AH565" s="10">
        <v>16</v>
      </c>
    </row>
    <row r="566" spans="1:35" ht="30.75" customHeight="1" x14ac:dyDescent="0.25">
      <c r="A566" s="10" t="s">
        <v>445</v>
      </c>
      <c r="B566" s="10" t="s">
        <v>446</v>
      </c>
      <c r="C566" s="10"/>
      <c r="D566" s="10"/>
      <c r="E566" s="10"/>
      <c r="F566" s="10"/>
      <c r="G566" s="69"/>
      <c r="H566" s="10"/>
      <c r="I566" s="10"/>
      <c r="J566" s="10"/>
      <c r="K566" s="10"/>
      <c r="L566" s="69"/>
      <c r="M566" s="10"/>
      <c r="N566" s="10"/>
      <c r="O566" s="10"/>
      <c r="P566" s="10"/>
      <c r="Q566" s="69"/>
      <c r="R566" s="10">
        <v>62</v>
      </c>
      <c r="S566" s="10">
        <v>24</v>
      </c>
      <c r="T566" s="10"/>
      <c r="U566" s="10"/>
      <c r="V566" s="69">
        <f t="shared" si="336"/>
        <v>86</v>
      </c>
      <c r="W566" s="10"/>
      <c r="X566" s="10"/>
      <c r="Y566" s="10"/>
      <c r="Z566" s="10"/>
      <c r="AA566" s="69"/>
      <c r="AB566" s="10"/>
      <c r="AC566" s="10"/>
      <c r="AD566" s="10"/>
      <c r="AE566" s="10"/>
      <c r="AF566" s="69"/>
      <c r="AG566" s="22">
        <f t="shared" si="337"/>
        <v>86</v>
      </c>
      <c r="AH566" s="10"/>
    </row>
    <row r="567" spans="1:35" ht="29.25" customHeight="1" x14ac:dyDescent="0.25">
      <c r="A567" s="10" t="s">
        <v>445</v>
      </c>
      <c r="B567" s="10" t="s">
        <v>434</v>
      </c>
      <c r="C567" s="10"/>
      <c r="D567" s="10"/>
      <c r="E567" s="10"/>
      <c r="F567" s="10"/>
      <c r="G567" s="69"/>
      <c r="H567" s="10"/>
      <c r="I567" s="10"/>
      <c r="J567" s="10"/>
      <c r="K567" s="10"/>
      <c r="L567" s="69"/>
      <c r="M567" s="10"/>
      <c r="N567" s="10"/>
      <c r="O567" s="10"/>
      <c r="P567" s="10"/>
      <c r="Q567" s="69"/>
      <c r="R567" s="10">
        <v>95</v>
      </c>
      <c r="S567" s="10">
        <v>77</v>
      </c>
      <c r="T567" s="10">
        <v>85</v>
      </c>
      <c r="U567" s="10"/>
      <c r="V567" s="69">
        <f t="shared" si="336"/>
        <v>257</v>
      </c>
      <c r="W567" s="10"/>
      <c r="X567" s="10"/>
      <c r="Y567" s="10"/>
      <c r="Z567" s="10"/>
      <c r="AA567" s="69"/>
      <c r="AB567" s="10"/>
      <c r="AC567" s="10"/>
      <c r="AD567" s="10"/>
      <c r="AE567" s="10"/>
      <c r="AF567" s="69"/>
      <c r="AG567" s="22">
        <f t="shared" si="337"/>
        <v>257</v>
      </c>
      <c r="AH567" s="10">
        <v>85</v>
      </c>
    </row>
    <row r="568" spans="1:35" ht="15.75" x14ac:dyDescent="0.25">
      <c r="A568" s="10" t="s">
        <v>445</v>
      </c>
      <c r="B568" s="10" t="s">
        <v>433</v>
      </c>
      <c r="C568" s="10"/>
      <c r="D568" s="10"/>
      <c r="E568" s="10"/>
      <c r="F568" s="10"/>
      <c r="G568" s="69"/>
      <c r="H568" s="10"/>
      <c r="I568" s="10"/>
      <c r="J568" s="10"/>
      <c r="K568" s="10"/>
      <c r="L568" s="69"/>
      <c r="M568" s="10"/>
      <c r="N568" s="10"/>
      <c r="O568" s="10"/>
      <c r="P568" s="10"/>
      <c r="Q568" s="69"/>
      <c r="R568" s="10"/>
      <c r="S568" s="10"/>
      <c r="T568" s="10"/>
      <c r="U568" s="10">
        <v>121</v>
      </c>
      <c r="V568" s="69">
        <f t="shared" si="336"/>
        <v>121</v>
      </c>
      <c r="W568" s="10"/>
      <c r="X568" s="10"/>
      <c r="Y568" s="10"/>
      <c r="Z568" s="10"/>
      <c r="AA568" s="69"/>
      <c r="AB568" s="10"/>
      <c r="AC568" s="10"/>
      <c r="AD568" s="10"/>
      <c r="AE568" s="10"/>
      <c r="AF568" s="69"/>
      <c r="AG568" s="22">
        <f t="shared" si="337"/>
        <v>121</v>
      </c>
      <c r="AH568" s="10">
        <v>121</v>
      </c>
    </row>
    <row r="569" spans="1:35" ht="15.75" x14ac:dyDescent="0.25">
      <c r="A569" s="22" t="s">
        <v>445</v>
      </c>
      <c r="B569" s="22" t="s">
        <v>32</v>
      </c>
      <c r="C569" s="22"/>
      <c r="D569" s="22"/>
      <c r="E569" s="22"/>
      <c r="F569" s="22"/>
      <c r="G569" s="73"/>
      <c r="H569" s="22"/>
      <c r="I569" s="22"/>
      <c r="J569" s="22"/>
      <c r="K569" s="22"/>
      <c r="L569" s="73"/>
      <c r="M569" s="22"/>
      <c r="N569" s="22"/>
      <c r="O569" s="22"/>
      <c r="P569" s="22"/>
      <c r="Q569" s="73"/>
      <c r="R569" s="22">
        <f>SUM(R561:R568)</f>
        <v>1224</v>
      </c>
      <c r="S569" s="22">
        <f t="shared" ref="S569:AE569" si="338">SUM(S561:S568)</f>
        <v>895</v>
      </c>
      <c r="T569" s="22">
        <f t="shared" si="338"/>
        <v>886</v>
      </c>
      <c r="U569" s="22">
        <f t="shared" si="338"/>
        <v>206</v>
      </c>
      <c r="V569" s="69">
        <f t="shared" si="336"/>
        <v>3211</v>
      </c>
      <c r="W569" s="22">
        <f t="shared" si="338"/>
        <v>0</v>
      </c>
      <c r="X569" s="22">
        <f t="shared" si="338"/>
        <v>0</v>
      </c>
      <c r="Y569" s="22">
        <f t="shared" si="338"/>
        <v>0</v>
      </c>
      <c r="Z569" s="22">
        <f t="shared" si="338"/>
        <v>0</v>
      </c>
      <c r="AA569" s="73"/>
      <c r="AB569" s="22">
        <f t="shared" si="338"/>
        <v>0</v>
      </c>
      <c r="AC569" s="22">
        <f t="shared" si="338"/>
        <v>0</v>
      </c>
      <c r="AD569" s="22">
        <f t="shared" si="338"/>
        <v>0</v>
      </c>
      <c r="AE569" s="22">
        <f t="shared" si="338"/>
        <v>0</v>
      </c>
      <c r="AF569" s="73"/>
      <c r="AG569" s="22">
        <f t="shared" si="337"/>
        <v>3211</v>
      </c>
      <c r="AH569" s="22">
        <f>SUM(AH561:AH568)</f>
        <v>1003</v>
      </c>
      <c r="AI569">
        <v>3211</v>
      </c>
    </row>
    <row r="570" spans="1:35" ht="18.75" x14ac:dyDescent="0.3">
      <c r="A570" s="27" t="s">
        <v>448</v>
      </c>
    </row>
    <row r="571" spans="1:35" ht="15.75" x14ac:dyDescent="0.25">
      <c r="A571" s="29" t="s">
        <v>449</v>
      </c>
      <c r="B571" s="10" t="s">
        <v>149</v>
      </c>
      <c r="C571" s="10"/>
      <c r="D571" s="10"/>
      <c r="E571" s="10"/>
      <c r="F571" s="10"/>
      <c r="G571" s="69"/>
      <c r="H571" s="10"/>
      <c r="I571" s="10"/>
      <c r="J571" s="10"/>
      <c r="K571" s="10"/>
      <c r="L571" s="69"/>
      <c r="M571" s="10"/>
      <c r="N571" s="10"/>
      <c r="O571" s="10"/>
      <c r="P571" s="10"/>
      <c r="Q571" s="69"/>
      <c r="R571" s="10">
        <v>18</v>
      </c>
      <c r="S571" s="10">
        <v>16</v>
      </c>
      <c r="T571" s="10">
        <v>19</v>
      </c>
      <c r="U571" s="10">
        <v>0</v>
      </c>
      <c r="V571" s="69">
        <f>SUM(R571:U571)</f>
        <v>53</v>
      </c>
      <c r="W571" s="10"/>
      <c r="X571" s="10"/>
      <c r="Y571" s="10"/>
      <c r="Z571" s="10"/>
      <c r="AA571" s="69"/>
      <c r="AB571" s="10"/>
      <c r="AC571" s="10"/>
      <c r="AD571" s="10"/>
      <c r="AE571" s="10">
        <v>0</v>
      </c>
      <c r="AF571" s="69"/>
      <c r="AG571" s="22">
        <f>V571</f>
        <v>53</v>
      </c>
      <c r="AH571" s="10">
        <v>19</v>
      </c>
    </row>
    <row r="572" spans="1:35" ht="15.75" x14ac:dyDescent="0.25">
      <c r="A572" s="29" t="s">
        <v>449</v>
      </c>
      <c r="B572" s="10" t="s">
        <v>151</v>
      </c>
      <c r="C572" s="10"/>
      <c r="D572" s="10"/>
      <c r="E572" s="10"/>
      <c r="F572" s="10"/>
      <c r="G572" s="69"/>
      <c r="H572" s="10"/>
      <c r="I572" s="10"/>
      <c r="J572" s="10"/>
      <c r="K572" s="10"/>
      <c r="L572" s="69"/>
      <c r="M572" s="10"/>
      <c r="N572" s="10"/>
      <c r="O572" s="10"/>
      <c r="P572" s="10"/>
      <c r="Q572" s="69"/>
      <c r="R572" s="10">
        <v>23</v>
      </c>
      <c r="S572" s="10">
        <v>22</v>
      </c>
      <c r="T572" s="10">
        <v>19</v>
      </c>
      <c r="U572" s="10"/>
      <c r="V572" s="69">
        <f t="shared" ref="V572:V575" si="339">SUM(R572:U572)</f>
        <v>64</v>
      </c>
      <c r="W572" s="10"/>
      <c r="X572" s="10"/>
      <c r="Y572" s="10"/>
      <c r="Z572" s="10"/>
      <c r="AA572" s="69"/>
      <c r="AB572" s="10"/>
      <c r="AC572" s="10"/>
      <c r="AD572" s="10"/>
      <c r="AE572" s="10"/>
      <c r="AF572" s="69"/>
      <c r="AG572" s="22">
        <f t="shared" ref="AG572:AG575" si="340">V572</f>
        <v>64</v>
      </c>
      <c r="AH572" s="10">
        <v>19</v>
      </c>
    </row>
    <row r="573" spans="1:35" ht="15.75" x14ac:dyDescent="0.25">
      <c r="A573" s="29" t="s">
        <v>449</v>
      </c>
      <c r="B573" s="10" t="s">
        <v>157</v>
      </c>
      <c r="C573" s="10"/>
      <c r="D573" s="10"/>
      <c r="E573" s="10"/>
      <c r="F573" s="10"/>
      <c r="G573" s="69"/>
      <c r="H573" s="10"/>
      <c r="I573" s="10"/>
      <c r="J573" s="10"/>
      <c r="K573" s="10"/>
      <c r="L573" s="69"/>
      <c r="M573" s="10"/>
      <c r="N573" s="10"/>
      <c r="O573" s="10"/>
      <c r="P573" s="10"/>
      <c r="Q573" s="69"/>
      <c r="R573" s="10"/>
      <c r="S573" s="10"/>
      <c r="T573" s="10">
        <v>13</v>
      </c>
      <c r="U573" s="10"/>
      <c r="V573" s="69">
        <f t="shared" si="339"/>
        <v>13</v>
      </c>
      <c r="W573" s="10"/>
      <c r="X573" s="10"/>
      <c r="Y573" s="10"/>
      <c r="Z573" s="10"/>
      <c r="AA573" s="69"/>
      <c r="AB573" s="10"/>
      <c r="AC573" s="10"/>
      <c r="AD573" s="10"/>
      <c r="AE573" s="10"/>
      <c r="AF573" s="69"/>
      <c r="AG573" s="22">
        <f t="shared" si="340"/>
        <v>13</v>
      </c>
      <c r="AH573" s="10" t="s">
        <v>187</v>
      </c>
    </row>
    <row r="574" spans="1:35" ht="15.75" x14ac:dyDescent="0.25">
      <c r="A574" s="29" t="s">
        <v>449</v>
      </c>
      <c r="B574" s="10" t="s">
        <v>141</v>
      </c>
      <c r="C574" s="10"/>
      <c r="D574" s="10"/>
      <c r="E574" s="10"/>
      <c r="F574" s="10"/>
      <c r="G574" s="69"/>
      <c r="H574" s="10"/>
      <c r="I574" s="10"/>
      <c r="J574" s="10"/>
      <c r="K574" s="10"/>
      <c r="L574" s="69"/>
      <c r="M574" s="10"/>
      <c r="N574" s="10"/>
      <c r="O574" s="10"/>
      <c r="P574" s="10"/>
      <c r="Q574" s="69"/>
      <c r="R574" s="10">
        <f>27+32</f>
        <v>59</v>
      </c>
      <c r="S574" s="10">
        <v>60</v>
      </c>
      <c r="T574" s="10">
        <f>28+28</f>
        <v>56</v>
      </c>
      <c r="U574" s="10"/>
      <c r="V574" s="69">
        <f t="shared" si="339"/>
        <v>175</v>
      </c>
      <c r="W574" s="10"/>
      <c r="X574" s="10"/>
      <c r="Y574" s="10"/>
      <c r="Z574" s="10"/>
      <c r="AA574" s="69"/>
      <c r="AB574" s="10"/>
      <c r="AC574" s="10"/>
      <c r="AD574" s="10"/>
      <c r="AE574" s="10"/>
      <c r="AF574" s="69"/>
      <c r="AG574" s="22">
        <f t="shared" si="340"/>
        <v>175</v>
      </c>
      <c r="AH574" s="10">
        <v>56</v>
      </c>
    </row>
    <row r="575" spans="1:35" ht="15.75" x14ac:dyDescent="0.25">
      <c r="A575" s="32" t="s">
        <v>449</v>
      </c>
      <c r="B575" s="22" t="s">
        <v>32</v>
      </c>
      <c r="C575" s="22"/>
      <c r="D575" s="22"/>
      <c r="E575" s="22"/>
      <c r="F575" s="22"/>
      <c r="G575" s="73"/>
      <c r="H575" s="22"/>
      <c r="I575" s="22"/>
      <c r="J575" s="22"/>
      <c r="K575" s="22"/>
      <c r="L575" s="73"/>
      <c r="M575" s="22"/>
      <c r="N575" s="22"/>
      <c r="O575" s="22"/>
      <c r="P575" s="22"/>
      <c r="Q575" s="73"/>
      <c r="R575" s="22">
        <f>SUM(R571:R574)</f>
        <v>100</v>
      </c>
      <c r="S575" s="22">
        <f t="shared" ref="S575:AE575" si="341">SUM(S571:S574)</f>
        <v>98</v>
      </c>
      <c r="T575" s="22">
        <f t="shared" si="341"/>
        <v>107</v>
      </c>
      <c r="U575" s="22">
        <f t="shared" si="341"/>
        <v>0</v>
      </c>
      <c r="V575" s="69">
        <f t="shared" si="339"/>
        <v>305</v>
      </c>
      <c r="W575" s="22">
        <f t="shared" si="341"/>
        <v>0</v>
      </c>
      <c r="X575" s="22">
        <f t="shared" si="341"/>
        <v>0</v>
      </c>
      <c r="Y575" s="22">
        <f t="shared" si="341"/>
        <v>0</v>
      </c>
      <c r="Z575" s="22">
        <f t="shared" si="341"/>
        <v>0</v>
      </c>
      <c r="AA575" s="73"/>
      <c r="AB575" s="22">
        <f t="shared" si="341"/>
        <v>0</v>
      </c>
      <c r="AC575" s="22">
        <f t="shared" si="341"/>
        <v>0</v>
      </c>
      <c r="AD575" s="22">
        <f t="shared" si="341"/>
        <v>0</v>
      </c>
      <c r="AE575" s="22">
        <f t="shared" si="341"/>
        <v>0</v>
      </c>
      <c r="AF575" s="73"/>
      <c r="AG575" s="22">
        <f t="shared" si="340"/>
        <v>305</v>
      </c>
      <c r="AH575" s="22">
        <f>SUM(AH571:AH574)</f>
        <v>94</v>
      </c>
      <c r="AI575">
        <v>305</v>
      </c>
    </row>
    <row r="576" spans="1:35" ht="18.75" x14ac:dyDescent="0.3">
      <c r="A576" s="27" t="s">
        <v>451</v>
      </c>
    </row>
    <row r="577" spans="1:35" ht="15.75" x14ac:dyDescent="0.25">
      <c r="A577" s="10" t="s">
        <v>452</v>
      </c>
      <c r="B577" s="10" t="s">
        <v>29</v>
      </c>
      <c r="C577" s="10"/>
      <c r="D577" s="10"/>
      <c r="E577" s="10"/>
      <c r="F577" s="10"/>
      <c r="G577" s="69"/>
      <c r="H577" s="10"/>
      <c r="I577" s="10"/>
      <c r="J577" s="10"/>
      <c r="K577" s="10"/>
      <c r="L577" s="69"/>
      <c r="M577" s="10">
        <v>23</v>
      </c>
      <c r="N577" s="10">
        <v>23</v>
      </c>
      <c r="O577" s="10">
        <v>23</v>
      </c>
      <c r="P577" s="10">
        <v>0</v>
      </c>
      <c r="Q577" s="69">
        <f>SUM(M577:P577)</f>
        <v>69</v>
      </c>
      <c r="R577" s="10">
        <v>18</v>
      </c>
      <c r="S577" s="10">
        <v>15</v>
      </c>
      <c r="T577" s="10"/>
      <c r="U577" s="10">
        <v>0</v>
      </c>
      <c r="V577" s="69">
        <f>SUM(R577:U577)</f>
        <v>33</v>
      </c>
      <c r="W577" s="10"/>
      <c r="X577" s="10"/>
      <c r="Y577" s="10"/>
      <c r="Z577" s="10"/>
      <c r="AA577" s="69"/>
      <c r="AB577" s="10">
        <v>71</v>
      </c>
      <c r="AC577" s="10">
        <v>54</v>
      </c>
      <c r="AD577" s="10">
        <v>42</v>
      </c>
      <c r="AE577" s="10">
        <v>0</v>
      </c>
      <c r="AF577" s="69">
        <f>SUM(AB577:AE577)</f>
        <v>167</v>
      </c>
      <c r="AG577" s="22">
        <f>AF577+AA577+V577+Q577</f>
        <v>269</v>
      </c>
      <c r="AH577" s="10">
        <v>80</v>
      </c>
    </row>
    <row r="578" spans="1:35" ht="30" customHeight="1" x14ac:dyDescent="0.25">
      <c r="A578" s="10" t="s">
        <v>452</v>
      </c>
      <c r="B578" s="10" t="s">
        <v>27</v>
      </c>
      <c r="C578" s="10"/>
      <c r="D578" s="10"/>
      <c r="E578" s="10"/>
      <c r="F578" s="10"/>
      <c r="G578" s="69"/>
      <c r="H578" s="10"/>
      <c r="I578" s="10"/>
      <c r="J578" s="10"/>
      <c r="K578" s="10"/>
      <c r="L578" s="69"/>
      <c r="M578" s="10">
        <v>262</v>
      </c>
      <c r="N578" s="10">
        <v>183</v>
      </c>
      <c r="O578" s="10">
        <v>253</v>
      </c>
      <c r="P578" s="10"/>
      <c r="Q578" s="69">
        <f t="shared" ref="Q578:Q586" si="342">SUM(M578:P578)</f>
        <v>698</v>
      </c>
      <c r="R578" s="10">
        <v>253</v>
      </c>
      <c r="S578" s="10">
        <v>195</v>
      </c>
      <c r="T578" s="10"/>
      <c r="U578" s="10"/>
      <c r="V578" s="69">
        <f t="shared" ref="V578:V587" si="343">SUM(R578:U578)</f>
        <v>448</v>
      </c>
      <c r="W578" s="10"/>
      <c r="X578" s="10"/>
      <c r="Y578" s="10"/>
      <c r="Z578" s="10"/>
      <c r="AA578" s="69"/>
      <c r="AB578" s="10"/>
      <c r="AC578" s="10"/>
      <c r="AD578" s="10"/>
      <c r="AE578" s="10"/>
      <c r="AF578" s="69">
        <f t="shared" ref="AF578:AF586" si="344">SUM(AB578:AE578)</f>
        <v>0</v>
      </c>
      <c r="AG578" s="22">
        <f t="shared" ref="AG578:AG587" si="345">AF578+AA578+V578+Q578</f>
        <v>1146</v>
      </c>
      <c r="AH578" s="10">
        <v>448</v>
      </c>
    </row>
    <row r="579" spans="1:35" ht="15" customHeight="1" x14ac:dyDescent="0.25">
      <c r="A579" s="10" t="s">
        <v>452</v>
      </c>
      <c r="B579" s="10" t="s">
        <v>306</v>
      </c>
      <c r="C579" s="10"/>
      <c r="D579" s="10"/>
      <c r="E579" s="10"/>
      <c r="F579" s="10"/>
      <c r="G579" s="69"/>
      <c r="H579" s="10"/>
      <c r="I579" s="10"/>
      <c r="J579" s="10"/>
      <c r="K579" s="10"/>
      <c r="L579" s="69"/>
      <c r="M579" s="10">
        <v>22</v>
      </c>
      <c r="N579" s="10">
        <v>21</v>
      </c>
      <c r="O579" s="10">
        <v>18</v>
      </c>
      <c r="P579" s="10"/>
      <c r="Q579" s="69">
        <f t="shared" si="342"/>
        <v>61</v>
      </c>
      <c r="R579" s="10"/>
      <c r="S579" s="10"/>
      <c r="T579" s="10"/>
      <c r="U579" s="10"/>
      <c r="V579" s="69">
        <f t="shared" si="343"/>
        <v>0</v>
      </c>
      <c r="W579" s="10"/>
      <c r="X579" s="10"/>
      <c r="Y579" s="10"/>
      <c r="Z579" s="10"/>
      <c r="AA579" s="69"/>
      <c r="AB579" s="10"/>
      <c r="AC579" s="10"/>
      <c r="AD579" s="10"/>
      <c r="AE579" s="10"/>
      <c r="AF579" s="69">
        <f t="shared" si="344"/>
        <v>0</v>
      </c>
      <c r="AG579" s="22">
        <f t="shared" si="345"/>
        <v>61</v>
      </c>
      <c r="AH579" s="10">
        <v>18</v>
      </c>
    </row>
    <row r="580" spans="1:35" ht="15.75" x14ac:dyDescent="0.25">
      <c r="A580" s="10" t="s">
        <v>452</v>
      </c>
      <c r="B580" s="10" t="s">
        <v>454</v>
      </c>
      <c r="C580" s="10"/>
      <c r="D580" s="10"/>
      <c r="E580" s="10"/>
      <c r="F580" s="10"/>
      <c r="G580" s="69"/>
      <c r="H580" s="10"/>
      <c r="I580" s="10"/>
      <c r="J580" s="10"/>
      <c r="K580" s="10"/>
      <c r="L580" s="69"/>
      <c r="M580" s="10">
        <v>17</v>
      </c>
      <c r="N580" s="10">
        <v>15</v>
      </c>
      <c r="O580" s="10"/>
      <c r="P580" s="10"/>
      <c r="Q580" s="69">
        <f t="shared" si="342"/>
        <v>32</v>
      </c>
      <c r="R580" s="10">
        <v>24</v>
      </c>
      <c r="S580" s="10"/>
      <c r="T580" s="10"/>
      <c r="U580" s="10"/>
      <c r="V580" s="69">
        <f t="shared" si="343"/>
        <v>24</v>
      </c>
      <c r="W580" s="10"/>
      <c r="X580" s="10"/>
      <c r="Y580" s="10"/>
      <c r="Z580" s="10"/>
      <c r="AA580" s="69"/>
      <c r="AB580" s="10"/>
      <c r="AC580" s="10"/>
      <c r="AD580" s="10"/>
      <c r="AE580" s="10"/>
      <c r="AF580" s="69">
        <f t="shared" si="344"/>
        <v>0</v>
      </c>
      <c r="AG580" s="22">
        <f t="shared" si="345"/>
        <v>56</v>
      </c>
      <c r="AH580" s="10"/>
    </row>
    <row r="581" spans="1:35" ht="63.75" customHeight="1" x14ac:dyDescent="0.25">
      <c r="A581" s="10" t="s">
        <v>452</v>
      </c>
      <c r="B581" s="10" t="s">
        <v>455</v>
      </c>
      <c r="C581" s="10"/>
      <c r="D581" s="10"/>
      <c r="E581" s="10"/>
      <c r="F581" s="10"/>
      <c r="G581" s="69"/>
      <c r="H581" s="10"/>
      <c r="I581" s="10"/>
      <c r="J581" s="10"/>
      <c r="K581" s="10"/>
      <c r="L581" s="69"/>
      <c r="M581" s="10">
        <v>64</v>
      </c>
      <c r="N581" s="10">
        <v>62</v>
      </c>
      <c r="O581" s="10">
        <v>58</v>
      </c>
      <c r="P581" s="10"/>
      <c r="Q581" s="69">
        <f t="shared" si="342"/>
        <v>184</v>
      </c>
      <c r="R581" s="10">
        <v>28</v>
      </c>
      <c r="S581" s="10">
        <v>25</v>
      </c>
      <c r="T581" s="10"/>
      <c r="U581" s="10"/>
      <c r="V581" s="69">
        <f t="shared" si="343"/>
        <v>53</v>
      </c>
      <c r="W581" s="10"/>
      <c r="X581" s="10"/>
      <c r="Y581" s="10"/>
      <c r="Z581" s="10"/>
      <c r="AA581" s="69"/>
      <c r="AB581" s="10">
        <v>18</v>
      </c>
      <c r="AC581" s="10">
        <v>23</v>
      </c>
      <c r="AD581" s="10">
        <v>29</v>
      </c>
      <c r="AE581" s="10"/>
      <c r="AF581" s="69">
        <f t="shared" si="344"/>
        <v>70</v>
      </c>
      <c r="AG581" s="22">
        <f t="shared" si="345"/>
        <v>307</v>
      </c>
      <c r="AH581" s="10">
        <v>112</v>
      </c>
    </row>
    <row r="582" spans="1:35" ht="61.5" customHeight="1" x14ac:dyDescent="0.25">
      <c r="A582" s="10" t="s">
        <v>452</v>
      </c>
      <c r="B582" s="10" t="s">
        <v>453</v>
      </c>
      <c r="C582" s="10"/>
      <c r="D582" s="10"/>
      <c r="E582" s="10"/>
      <c r="F582" s="10"/>
      <c r="G582" s="69"/>
      <c r="H582" s="10"/>
      <c r="I582" s="10"/>
      <c r="J582" s="10"/>
      <c r="K582" s="10"/>
      <c r="L582" s="69"/>
      <c r="M582" s="10">
        <v>54</v>
      </c>
      <c r="N582" s="10">
        <v>13</v>
      </c>
      <c r="O582" s="10">
        <v>24</v>
      </c>
      <c r="P582" s="10"/>
      <c r="Q582" s="69">
        <f t="shared" si="342"/>
        <v>91</v>
      </c>
      <c r="R582" s="10">
        <v>14</v>
      </c>
      <c r="S582" s="10"/>
      <c r="T582" s="10"/>
      <c r="U582" s="10"/>
      <c r="V582" s="69">
        <f t="shared" si="343"/>
        <v>14</v>
      </c>
      <c r="W582" s="10"/>
      <c r="X582" s="10"/>
      <c r="Y582" s="10"/>
      <c r="Z582" s="10"/>
      <c r="AA582" s="69"/>
      <c r="AB582" s="10"/>
      <c r="AC582" s="10"/>
      <c r="AD582" s="10"/>
      <c r="AE582" s="10"/>
      <c r="AF582" s="69">
        <f t="shared" si="344"/>
        <v>0</v>
      </c>
      <c r="AG582" s="22">
        <f t="shared" si="345"/>
        <v>105</v>
      </c>
      <c r="AH582" s="10">
        <v>24</v>
      </c>
    </row>
    <row r="583" spans="1:35" ht="15" customHeight="1" x14ac:dyDescent="0.25">
      <c r="A583" s="10" t="s">
        <v>452</v>
      </c>
      <c r="B583" s="10" t="s">
        <v>103</v>
      </c>
      <c r="C583" s="10"/>
      <c r="D583" s="10"/>
      <c r="E583" s="10"/>
      <c r="F583" s="10"/>
      <c r="G583" s="69"/>
      <c r="H583" s="10"/>
      <c r="I583" s="10"/>
      <c r="J583" s="10"/>
      <c r="K583" s="10"/>
      <c r="L583" s="69"/>
      <c r="M583" s="10">
        <v>72</v>
      </c>
      <c r="N583" s="10">
        <v>74</v>
      </c>
      <c r="O583" s="10">
        <v>35</v>
      </c>
      <c r="P583" s="10"/>
      <c r="Q583" s="69">
        <f t="shared" si="342"/>
        <v>181</v>
      </c>
      <c r="R583" s="10">
        <v>26</v>
      </c>
      <c r="S583" s="10">
        <v>37</v>
      </c>
      <c r="T583" s="10"/>
      <c r="U583" s="10"/>
      <c r="V583" s="69">
        <f t="shared" si="343"/>
        <v>63</v>
      </c>
      <c r="W583" s="10"/>
      <c r="X583" s="10"/>
      <c r="Y583" s="10"/>
      <c r="Z583" s="10"/>
      <c r="AA583" s="69"/>
      <c r="AB583" s="10"/>
      <c r="AC583" s="10"/>
      <c r="AD583" s="10"/>
      <c r="AE583" s="10"/>
      <c r="AF583" s="69">
        <f t="shared" si="344"/>
        <v>0</v>
      </c>
      <c r="AG583" s="22">
        <f t="shared" si="345"/>
        <v>244</v>
      </c>
      <c r="AH583" s="10">
        <v>72</v>
      </c>
    </row>
    <row r="584" spans="1:35" ht="66" customHeight="1" x14ac:dyDescent="0.25">
      <c r="A584" s="10" t="s">
        <v>452</v>
      </c>
      <c r="B584" s="10" t="s">
        <v>423</v>
      </c>
      <c r="C584" s="10"/>
      <c r="D584" s="10"/>
      <c r="E584" s="10"/>
      <c r="F584" s="10"/>
      <c r="G584" s="69"/>
      <c r="H584" s="10"/>
      <c r="I584" s="10"/>
      <c r="J584" s="10"/>
      <c r="K584" s="10"/>
      <c r="L584" s="69"/>
      <c r="M584" s="10">
        <v>26</v>
      </c>
      <c r="N584" s="10"/>
      <c r="O584" s="10"/>
      <c r="P584" s="10"/>
      <c r="Q584" s="69">
        <f t="shared" si="342"/>
        <v>26</v>
      </c>
      <c r="R584" s="10"/>
      <c r="S584" s="10"/>
      <c r="T584" s="10"/>
      <c r="U584" s="10"/>
      <c r="V584" s="69">
        <f t="shared" si="343"/>
        <v>0</v>
      </c>
      <c r="W584" s="10"/>
      <c r="X584" s="10"/>
      <c r="Y584" s="10"/>
      <c r="Z584" s="10"/>
      <c r="AA584" s="69"/>
      <c r="AB584" s="10"/>
      <c r="AC584" s="10"/>
      <c r="AD584" s="10"/>
      <c r="AE584" s="10"/>
      <c r="AF584" s="69">
        <f t="shared" si="344"/>
        <v>0</v>
      </c>
      <c r="AG584" s="22">
        <f t="shared" si="345"/>
        <v>26</v>
      </c>
      <c r="AH584" s="10"/>
    </row>
    <row r="585" spans="1:35" ht="15.75" x14ac:dyDescent="0.25">
      <c r="A585" s="10" t="s">
        <v>452</v>
      </c>
      <c r="B585" s="10" t="s">
        <v>181</v>
      </c>
      <c r="C585" s="10"/>
      <c r="D585" s="10"/>
      <c r="E585" s="10"/>
      <c r="F585" s="10"/>
      <c r="G585" s="69"/>
      <c r="H585" s="10"/>
      <c r="I585" s="10"/>
      <c r="J585" s="10"/>
      <c r="K585" s="10"/>
      <c r="L585" s="69"/>
      <c r="M585" s="10">
        <v>50</v>
      </c>
      <c r="N585" s="10">
        <v>84</v>
      </c>
      <c r="O585" s="10">
        <v>65</v>
      </c>
      <c r="P585" s="10"/>
      <c r="Q585" s="69">
        <f t="shared" si="342"/>
        <v>199</v>
      </c>
      <c r="R585" s="10"/>
      <c r="S585" s="10"/>
      <c r="T585" s="10"/>
      <c r="U585" s="10"/>
      <c r="V585" s="69">
        <f t="shared" si="343"/>
        <v>0</v>
      </c>
      <c r="W585" s="10"/>
      <c r="X585" s="10"/>
      <c r="Y585" s="10"/>
      <c r="Z585" s="10"/>
      <c r="AA585" s="69"/>
      <c r="AB585" s="10"/>
      <c r="AC585" s="10"/>
      <c r="AD585" s="10"/>
      <c r="AE585" s="10"/>
      <c r="AF585" s="69">
        <f t="shared" si="344"/>
        <v>0</v>
      </c>
      <c r="AG585" s="22">
        <f t="shared" si="345"/>
        <v>199</v>
      </c>
      <c r="AH585" s="10">
        <v>65</v>
      </c>
    </row>
    <row r="586" spans="1:35" ht="65.25" customHeight="1" x14ac:dyDescent="0.25">
      <c r="A586" s="10" t="s">
        <v>452</v>
      </c>
      <c r="B586" s="10" t="s">
        <v>50</v>
      </c>
      <c r="C586" s="10"/>
      <c r="D586" s="10"/>
      <c r="E586" s="10"/>
      <c r="F586" s="10"/>
      <c r="G586" s="69"/>
      <c r="H586" s="10"/>
      <c r="I586" s="10"/>
      <c r="J586" s="10"/>
      <c r="K586" s="10"/>
      <c r="L586" s="69"/>
      <c r="M586" s="10">
        <v>83</v>
      </c>
      <c r="N586" s="10">
        <v>63</v>
      </c>
      <c r="O586" s="10">
        <v>42</v>
      </c>
      <c r="P586" s="10"/>
      <c r="Q586" s="69">
        <f t="shared" si="342"/>
        <v>188</v>
      </c>
      <c r="R586" s="10">
        <v>25</v>
      </c>
      <c r="S586" s="10">
        <v>17</v>
      </c>
      <c r="T586" s="10"/>
      <c r="U586" s="10"/>
      <c r="V586" s="69">
        <f t="shared" si="343"/>
        <v>42</v>
      </c>
      <c r="W586" s="10"/>
      <c r="X586" s="10"/>
      <c r="Y586" s="10"/>
      <c r="Z586" s="10"/>
      <c r="AA586" s="69"/>
      <c r="AB586" s="10"/>
      <c r="AC586" s="10"/>
      <c r="AD586" s="10"/>
      <c r="AE586" s="10"/>
      <c r="AF586" s="69">
        <f t="shared" si="344"/>
        <v>0</v>
      </c>
      <c r="AG586" s="22">
        <f t="shared" si="345"/>
        <v>230</v>
      </c>
      <c r="AH586" s="10">
        <v>59</v>
      </c>
    </row>
    <row r="587" spans="1:35" ht="15.75" x14ac:dyDescent="0.25">
      <c r="A587" s="22" t="s">
        <v>452</v>
      </c>
      <c r="B587" s="22" t="s">
        <v>32</v>
      </c>
      <c r="C587" s="22"/>
      <c r="D587" s="22"/>
      <c r="E587" s="22"/>
      <c r="F587" s="22"/>
      <c r="G587" s="73"/>
      <c r="H587" s="22"/>
      <c r="I587" s="22"/>
      <c r="J587" s="22"/>
      <c r="K587" s="22"/>
      <c r="L587" s="73"/>
      <c r="M587" s="22">
        <f>SUM(M577:M586)</f>
        <v>673</v>
      </c>
      <c r="N587" s="22">
        <f t="shared" ref="N587:AF587" si="346">SUM(N577:N586)</f>
        <v>538</v>
      </c>
      <c r="O587" s="22">
        <f t="shared" si="346"/>
        <v>518</v>
      </c>
      <c r="P587" s="22">
        <f t="shared" si="346"/>
        <v>0</v>
      </c>
      <c r="Q587" s="22">
        <f t="shared" si="346"/>
        <v>1729</v>
      </c>
      <c r="R587" s="22">
        <f t="shared" si="346"/>
        <v>388</v>
      </c>
      <c r="S587" s="22">
        <f t="shared" si="346"/>
        <v>289</v>
      </c>
      <c r="T587" s="22">
        <f t="shared" si="346"/>
        <v>0</v>
      </c>
      <c r="U587" s="22">
        <f t="shared" si="346"/>
        <v>0</v>
      </c>
      <c r="V587" s="69">
        <f t="shared" si="343"/>
        <v>677</v>
      </c>
      <c r="W587" s="22">
        <f t="shared" si="346"/>
        <v>0</v>
      </c>
      <c r="X587" s="22">
        <f t="shared" si="346"/>
        <v>0</v>
      </c>
      <c r="Y587" s="22">
        <f t="shared" si="346"/>
        <v>0</v>
      </c>
      <c r="Z587" s="22">
        <f t="shared" si="346"/>
        <v>0</v>
      </c>
      <c r="AA587" s="73"/>
      <c r="AB587" s="22">
        <f t="shared" si="346"/>
        <v>89</v>
      </c>
      <c r="AC587" s="22">
        <f t="shared" si="346"/>
        <v>77</v>
      </c>
      <c r="AD587" s="22">
        <f t="shared" si="346"/>
        <v>71</v>
      </c>
      <c r="AE587" s="22">
        <f t="shared" si="346"/>
        <v>0</v>
      </c>
      <c r="AF587" s="22">
        <f t="shared" si="346"/>
        <v>237</v>
      </c>
      <c r="AG587" s="22">
        <f t="shared" si="345"/>
        <v>2643</v>
      </c>
      <c r="AH587" s="22">
        <f>SUM(AH577:AH586)</f>
        <v>878</v>
      </c>
      <c r="AI587">
        <v>2643</v>
      </c>
    </row>
    <row r="588" spans="1:35" ht="18.75" x14ac:dyDescent="0.3">
      <c r="A588" s="27" t="s">
        <v>457</v>
      </c>
    </row>
    <row r="589" spans="1:35" ht="15.75" x14ac:dyDescent="0.25">
      <c r="A589" s="10" t="s">
        <v>458</v>
      </c>
      <c r="B589" s="10" t="s">
        <v>113</v>
      </c>
      <c r="C589" s="10"/>
      <c r="D589" s="10"/>
      <c r="E589" s="10"/>
      <c r="F589" s="10"/>
      <c r="G589" s="69"/>
      <c r="H589" s="10"/>
      <c r="I589" s="10"/>
      <c r="J589" s="10"/>
      <c r="K589" s="10"/>
      <c r="L589" s="69"/>
      <c r="M589" s="10">
        <v>45</v>
      </c>
      <c r="N589" s="10">
        <v>39</v>
      </c>
      <c r="O589" s="10">
        <v>36</v>
      </c>
      <c r="P589" s="10">
        <v>0</v>
      </c>
      <c r="Q589" s="69">
        <f>SUM(M589:P589)</f>
        <v>120</v>
      </c>
      <c r="R589" s="10">
        <v>21</v>
      </c>
      <c r="S589" s="10"/>
      <c r="T589" s="10"/>
      <c r="U589" s="10">
        <v>0</v>
      </c>
      <c r="V589" s="69">
        <f>SUM(R589:U589)</f>
        <v>21</v>
      </c>
      <c r="W589" s="10"/>
      <c r="X589" s="10"/>
      <c r="Y589" s="10"/>
      <c r="Z589" s="10"/>
      <c r="AA589" s="69"/>
      <c r="AB589" s="10"/>
      <c r="AC589" s="10"/>
      <c r="AD589" s="10"/>
      <c r="AE589" s="10">
        <v>0</v>
      </c>
      <c r="AF589" s="69"/>
      <c r="AG589" s="22">
        <f>V589+Q589</f>
        <v>141</v>
      </c>
      <c r="AH589" s="10">
        <v>36</v>
      </c>
    </row>
    <row r="590" spans="1:35" ht="48" customHeight="1" x14ac:dyDescent="0.25">
      <c r="A590" s="10" t="s">
        <v>458</v>
      </c>
      <c r="B590" s="10" t="s">
        <v>459</v>
      </c>
      <c r="C590" s="10"/>
      <c r="D590" s="10"/>
      <c r="E590" s="10"/>
      <c r="F590" s="10"/>
      <c r="G590" s="69"/>
      <c r="H590" s="10"/>
      <c r="I590" s="10"/>
      <c r="J590" s="10"/>
      <c r="K590" s="10"/>
      <c r="L590" s="69"/>
      <c r="M590" s="10">
        <v>11</v>
      </c>
      <c r="N590" s="10">
        <v>25</v>
      </c>
      <c r="O590" s="10">
        <v>24</v>
      </c>
      <c r="P590" s="10"/>
      <c r="Q590" s="69">
        <f t="shared" ref="Q590:Q596" si="347">SUM(M590:P590)</f>
        <v>60</v>
      </c>
      <c r="R590" s="10"/>
      <c r="S590" s="10"/>
      <c r="T590" s="10"/>
      <c r="U590" s="10"/>
      <c r="V590" s="69">
        <f t="shared" ref="V590:V597" si="348">SUM(R590:U590)</f>
        <v>0</v>
      </c>
      <c r="W590" s="10"/>
      <c r="X590" s="10"/>
      <c r="Y590" s="10"/>
      <c r="Z590" s="10"/>
      <c r="AA590" s="69"/>
      <c r="AB590" s="10"/>
      <c r="AC590" s="10"/>
      <c r="AD590" s="10"/>
      <c r="AE590" s="10"/>
      <c r="AF590" s="69"/>
      <c r="AG590" s="22">
        <f t="shared" ref="AG590:AG597" si="349">V590+Q590</f>
        <v>60</v>
      </c>
      <c r="AH590" s="10">
        <v>24</v>
      </c>
    </row>
    <row r="591" spans="1:35" ht="15.75" customHeight="1" x14ac:dyDescent="0.25">
      <c r="A591" s="10" t="s">
        <v>458</v>
      </c>
      <c r="B591" s="10" t="s">
        <v>460</v>
      </c>
      <c r="C591" s="10"/>
      <c r="D591" s="10"/>
      <c r="E591" s="10"/>
      <c r="F591" s="10"/>
      <c r="G591" s="69"/>
      <c r="H591" s="10"/>
      <c r="I591" s="10"/>
      <c r="J591" s="10"/>
      <c r="K591" s="10"/>
      <c r="L591" s="69"/>
      <c r="M591" s="10">
        <v>22</v>
      </c>
      <c r="N591" s="10">
        <v>31</v>
      </c>
      <c r="O591" s="10">
        <v>24</v>
      </c>
      <c r="P591" s="10"/>
      <c r="Q591" s="69">
        <f t="shared" si="347"/>
        <v>77</v>
      </c>
      <c r="R591" s="10">
        <v>30</v>
      </c>
      <c r="S591" s="10">
        <v>17</v>
      </c>
      <c r="T591" s="10"/>
      <c r="U591" s="10"/>
      <c r="V591" s="69">
        <f t="shared" si="348"/>
        <v>47</v>
      </c>
      <c r="W591" s="10"/>
      <c r="X591" s="10"/>
      <c r="Y591" s="10"/>
      <c r="Z591" s="10"/>
      <c r="AA591" s="69"/>
      <c r="AB591" s="10"/>
      <c r="AC591" s="10"/>
      <c r="AD591" s="10"/>
      <c r="AE591" s="10"/>
      <c r="AF591" s="69"/>
      <c r="AG591" s="22">
        <f t="shared" si="349"/>
        <v>124</v>
      </c>
      <c r="AH591" s="10">
        <v>41</v>
      </c>
    </row>
    <row r="592" spans="1:35" ht="15.75" x14ac:dyDescent="0.25">
      <c r="A592" s="10" t="s">
        <v>458</v>
      </c>
      <c r="B592" s="10" t="s">
        <v>461</v>
      </c>
      <c r="C592" s="10"/>
      <c r="D592" s="10"/>
      <c r="E592" s="10"/>
      <c r="F592" s="10"/>
      <c r="G592" s="69"/>
      <c r="H592" s="10"/>
      <c r="I592" s="10"/>
      <c r="J592" s="10"/>
      <c r="K592" s="10"/>
      <c r="L592" s="69"/>
      <c r="M592" s="10">
        <v>106</v>
      </c>
      <c r="N592" s="10">
        <v>61</v>
      </c>
      <c r="O592" s="10">
        <v>49</v>
      </c>
      <c r="P592" s="10"/>
      <c r="Q592" s="69">
        <f t="shared" si="347"/>
        <v>216</v>
      </c>
      <c r="R592" s="10">
        <v>51</v>
      </c>
      <c r="S592" s="10">
        <v>18</v>
      </c>
      <c r="T592" s="10"/>
      <c r="U592" s="10"/>
      <c r="V592" s="69">
        <f t="shared" si="348"/>
        <v>69</v>
      </c>
      <c r="W592" s="10"/>
      <c r="X592" s="10"/>
      <c r="Y592" s="10"/>
      <c r="Z592" s="10"/>
      <c r="AA592" s="69"/>
      <c r="AB592" s="10"/>
      <c r="AC592" s="10"/>
      <c r="AD592" s="10"/>
      <c r="AE592" s="10"/>
      <c r="AF592" s="69"/>
      <c r="AG592" s="22">
        <f t="shared" si="349"/>
        <v>285</v>
      </c>
      <c r="AH592" s="10">
        <v>67</v>
      </c>
    </row>
    <row r="593" spans="1:35" ht="31.5" x14ac:dyDescent="0.25">
      <c r="A593" s="10" t="s">
        <v>458</v>
      </c>
      <c r="B593" s="10" t="s">
        <v>462</v>
      </c>
      <c r="C593" s="10"/>
      <c r="D593" s="10"/>
      <c r="E593" s="10"/>
      <c r="F593" s="10"/>
      <c r="G593" s="69"/>
      <c r="H593" s="10"/>
      <c r="I593" s="10"/>
      <c r="J593" s="10"/>
      <c r="K593" s="10"/>
      <c r="L593" s="69"/>
      <c r="M593" s="10">
        <v>42</v>
      </c>
      <c r="N593" s="10">
        <v>65</v>
      </c>
      <c r="O593" s="10">
        <v>74</v>
      </c>
      <c r="P593" s="10"/>
      <c r="Q593" s="69">
        <f t="shared" si="347"/>
        <v>181</v>
      </c>
      <c r="R593" s="10">
        <v>30</v>
      </c>
      <c r="S593" s="10">
        <v>39</v>
      </c>
      <c r="T593" s="10"/>
      <c r="U593" s="10"/>
      <c r="V593" s="69">
        <f t="shared" si="348"/>
        <v>69</v>
      </c>
      <c r="W593" s="10"/>
      <c r="X593" s="10"/>
      <c r="Y593" s="10"/>
      <c r="Z593" s="10"/>
      <c r="AA593" s="69"/>
      <c r="AB593" s="10"/>
      <c r="AC593" s="10"/>
      <c r="AD593" s="10"/>
      <c r="AE593" s="10"/>
      <c r="AF593" s="69"/>
      <c r="AG593" s="22">
        <f t="shared" si="349"/>
        <v>250</v>
      </c>
      <c r="AH593" s="10">
        <v>113</v>
      </c>
    </row>
    <row r="594" spans="1:35" ht="44.25" customHeight="1" x14ac:dyDescent="0.25">
      <c r="A594" s="10" t="s">
        <v>458</v>
      </c>
      <c r="B594" s="10" t="s">
        <v>463</v>
      </c>
      <c r="C594" s="10"/>
      <c r="D594" s="10"/>
      <c r="E594" s="10"/>
      <c r="F594" s="10"/>
      <c r="G594" s="69"/>
      <c r="H594" s="10"/>
      <c r="I594" s="10"/>
      <c r="J594" s="10"/>
      <c r="K594" s="10"/>
      <c r="L594" s="69"/>
      <c r="M594" s="10"/>
      <c r="N594" s="10">
        <v>14</v>
      </c>
      <c r="O594" s="10">
        <v>14</v>
      </c>
      <c r="P594" s="10"/>
      <c r="Q594" s="69">
        <f t="shared" si="347"/>
        <v>28</v>
      </c>
      <c r="R594" s="10"/>
      <c r="S594" s="10"/>
      <c r="T594" s="10"/>
      <c r="U594" s="10"/>
      <c r="V594" s="69">
        <f t="shared" si="348"/>
        <v>0</v>
      </c>
      <c r="W594" s="10"/>
      <c r="X594" s="10"/>
      <c r="Y594" s="10"/>
      <c r="Z594" s="10"/>
      <c r="AA594" s="69"/>
      <c r="AB594" s="10"/>
      <c r="AC594" s="10"/>
      <c r="AD594" s="10"/>
      <c r="AE594" s="10"/>
      <c r="AF594" s="69"/>
      <c r="AG594" s="22">
        <f t="shared" si="349"/>
        <v>28</v>
      </c>
      <c r="AH594" s="10">
        <v>14</v>
      </c>
    </row>
    <row r="595" spans="1:35" ht="19.5" customHeight="1" x14ac:dyDescent="0.25">
      <c r="A595" s="10" t="s">
        <v>458</v>
      </c>
      <c r="B595" s="10" t="s">
        <v>212</v>
      </c>
      <c r="C595" s="10"/>
      <c r="D595" s="10"/>
      <c r="E595" s="10"/>
      <c r="F595" s="10"/>
      <c r="G595" s="69"/>
      <c r="H595" s="10"/>
      <c r="I595" s="10"/>
      <c r="J595" s="10"/>
      <c r="K595" s="10"/>
      <c r="L595" s="69"/>
      <c r="M595" s="10">
        <v>79</v>
      </c>
      <c r="N595" s="10">
        <v>63</v>
      </c>
      <c r="O595" s="10">
        <v>52</v>
      </c>
      <c r="P595" s="10"/>
      <c r="Q595" s="69">
        <f t="shared" si="347"/>
        <v>194</v>
      </c>
      <c r="R595" s="10">
        <v>40</v>
      </c>
      <c r="S595" s="10">
        <v>22</v>
      </c>
      <c r="T595" s="10"/>
      <c r="U595" s="10"/>
      <c r="V595" s="69">
        <f t="shared" si="348"/>
        <v>62</v>
      </c>
      <c r="W595" s="10"/>
      <c r="X595" s="10"/>
      <c r="Y595" s="10"/>
      <c r="Z595" s="10"/>
      <c r="AA595" s="69"/>
      <c r="AB595" s="10"/>
      <c r="AC595" s="10"/>
      <c r="AD595" s="10"/>
      <c r="AE595" s="10"/>
      <c r="AF595" s="69"/>
      <c r="AG595" s="22">
        <f t="shared" si="349"/>
        <v>256</v>
      </c>
      <c r="AH595" s="10">
        <v>74</v>
      </c>
    </row>
    <row r="596" spans="1:35" ht="29.25" customHeight="1" x14ac:dyDescent="0.25">
      <c r="A596" s="10" t="s">
        <v>458</v>
      </c>
      <c r="B596" s="10" t="s">
        <v>9</v>
      </c>
      <c r="C596" s="10"/>
      <c r="D596" s="10"/>
      <c r="E596" s="10"/>
      <c r="F596" s="10"/>
      <c r="G596" s="69"/>
      <c r="H596" s="10"/>
      <c r="I596" s="10"/>
      <c r="J596" s="10"/>
      <c r="K596" s="10"/>
      <c r="L596" s="69"/>
      <c r="M596" s="10">
        <v>115</v>
      </c>
      <c r="N596" s="10">
        <v>123</v>
      </c>
      <c r="O596" s="10">
        <v>112</v>
      </c>
      <c r="P596" s="10"/>
      <c r="Q596" s="69">
        <f t="shared" si="347"/>
        <v>350</v>
      </c>
      <c r="R596" s="10">
        <v>51</v>
      </c>
      <c r="S596" s="10">
        <v>34</v>
      </c>
      <c r="T596" s="10"/>
      <c r="U596" s="10"/>
      <c r="V596" s="69">
        <f t="shared" si="348"/>
        <v>85</v>
      </c>
      <c r="W596" s="10"/>
      <c r="X596" s="10"/>
      <c r="Y596" s="10"/>
      <c r="Z596" s="10"/>
      <c r="AA596" s="69"/>
      <c r="AB596" s="10"/>
      <c r="AC596" s="10"/>
      <c r="AD596" s="10"/>
      <c r="AE596" s="10"/>
      <c r="AF596" s="69"/>
      <c r="AG596" s="22">
        <f t="shared" si="349"/>
        <v>435</v>
      </c>
      <c r="AH596" s="10">
        <v>146</v>
      </c>
    </row>
    <row r="597" spans="1:35" ht="31.5" x14ac:dyDescent="0.25">
      <c r="A597" s="22" t="s">
        <v>458</v>
      </c>
      <c r="B597" s="22" t="s">
        <v>32</v>
      </c>
      <c r="C597" s="22"/>
      <c r="D597" s="22"/>
      <c r="E597" s="22"/>
      <c r="F597" s="22"/>
      <c r="G597" s="73"/>
      <c r="H597" s="22"/>
      <c r="I597" s="22"/>
      <c r="J597" s="22"/>
      <c r="K597" s="22"/>
      <c r="L597" s="73"/>
      <c r="M597" s="22">
        <f>SUM(M589:M596)</f>
        <v>420</v>
      </c>
      <c r="N597" s="22">
        <f t="shared" ref="N597:AE597" si="350">SUM(N589:N596)</f>
        <v>421</v>
      </c>
      <c r="O597" s="22">
        <f t="shared" si="350"/>
        <v>385</v>
      </c>
      <c r="P597" s="22">
        <f t="shared" si="350"/>
        <v>0</v>
      </c>
      <c r="Q597" s="22">
        <f t="shared" si="350"/>
        <v>1226</v>
      </c>
      <c r="R597" s="22">
        <f t="shared" si="350"/>
        <v>223</v>
      </c>
      <c r="S597" s="22">
        <f t="shared" si="350"/>
        <v>130</v>
      </c>
      <c r="T597" s="22">
        <f t="shared" si="350"/>
        <v>0</v>
      </c>
      <c r="U597" s="22">
        <f t="shared" si="350"/>
        <v>0</v>
      </c>
      <c r="V597" s="69">
        <f t="shared" si="348"/>
        <v>353</v>
      </c>
      <c r="W597" s="22">
        <f t="shared" si="350"/>
        <v>0</v>
      </c>
      <c r="X597" s="22">
        <f t="shared" si="350"/>
        <v>0</v>
      </c>
      <c r="Y597" s="22">
        <f t="shared" si="350"/>
        <v>0</v>
      </c>
      <c r="Z597" s="22">
        <f t="shared" si="350"/>
        <v>0</v>
      </c>
      <c r="AA597" s="73"/>
      <c r="AB597" s="22">
        <f t="shared" si="350"/>
        <v>0</v>
      </c>
      <c r="AC597" s="22">
        <f t="shared" si="350"/>
        <v>0</v>
      </c>
      <c r="AD597" s="22">
        <f t="shared" si="350"/>
        <v>0</v>
      </c>
      <c r="AE597" s="22">
        <f t="shared" si="350"/>
        <v>0</v>
      </c>
      <c r="AF597" s="73"/>
      <c r="AG597" s="22">
        <f t="shared" si="349"/>
        <v>1579</v>
      </c>
      <c r="AH597" s="22">
        <f>SUM(AH589:AH596)</f>
        <v>515</v>
      </c>
      <c r="AI597">
        <v>1579</v>
      </c>
    </row>
    <row r="598" spans="1:35" ht="18.75" x14ac:dyDescent="0.3">
      <c r="A598" s="27" t="s">
        <v>465</v>
      </c>
    </row>
    <row r="599" spans="1:35" ht="30" x14ac:dyDescent="0.25">
      <c r="A599" s="11" t="s">
        <v>466</v>
      </c>
      <c r="B599" s="10" t="s">
        <v>31</v>
      </c>
      <c r="C599" s="10"/>
      <c r="D599" s="10"/>
      <c r="E599" s="10"/>
      <c r="F599" s="10"/>
      <c r="G599" s="69"/>
      <c r="H599" s="10"/>
      <c r="I599" s="10"/>
      <c r="J599" s="10"/>
      <c r="K599" s="10"/>
      <c r="L599" s="69"/>
      <c r="M599" s="10">
        <v>188</v>
      </c>
      <c r="N599" s="10">
        <v>199</v>
      </c>
      <c r="O599" s="10">
        <v>140</v>
      </c>
      <c r="P599" s="10">
        <v>0</v>
      </c>
      <c r="Q599" s="69">
        <f>SUM(M599:P599)</f>
        <v>527</v>
      </c>
      <c r="R599" s="10">
        <v>82</v>
      </c>
      <c r="S599" s="10">
        <v>86</v>
      </c>
      <c r="T599" s="10"/>
      <c r="U599" s="10">
        <v>0</v>
      </c>
      <c r="V599" s="69">
        <f>SUM(R599:U599)</f>
        <v>168</v>
      </c>
      <c r="W599" s="10"/>
      <c r="X599" s="10"/>
      <c r="Y599" s="10"/>
      <c r="Z599" s="10"/>
      <c r="AA599" s="69"/>
      <c r="AB599" s="10"/>
      <c r="AC599" s="10"/>
      <c r="AD599" s="10"/>
      <c r="AE599" s="10">
        <v>0</v>
      </c>
      <c r="AF599" s="69"/>
      <c r="AG599" s="22">
        <f>V599+Q599</f>
        <v>695</v>
      </c>
      <c r="AH599" s="10">
        <v>226</v>
      </c>
    </row>
    <row r="600" spans="1:35" ht="30" x14ac:dyDescent="0.25">
      <c r="A600" s="11" t="s">
        <v>466</v>
      </c>
      <c r="B600" s="10" t="s">
        <v>222</v>
      </c>
      <c r="C600" s="10"/>
      <c r="D600" s="10"/>
      <c r="E600" s="10"/>
      <c r="F600" s="10"/>
      <c r="G600" s="69"/>
      <c r="H600" s="10"/>
      <c r="I600" s="10"/>
      <c r="J600" s="10"/>
      <c r="K600" s="10"/>
      <c r="L600" s="69"/>
      <c r="M600" s="10">
        <v>213</v>
      </c>
      <c r="N600" s="10">
        <v>260</v>
      </c>
      <c r="O600" s="10">
        <v>203</v>
      </c>
      <c r="P600" s="10"/>
      <c r="Q600" s="69">
        <f t="shared" ref="Q600" si="351">SUM(M600:P600)</f>
        <v>676</v>
      </c>
      <c r="R600" s="10">
        <v>62</v>
      </c>
      <c r="S600" s="10">
        <v>104</v>
      </c>
      <c r="T600" s="10"/>
      <c r="U600" s="10"/>
      <c r="V600" s="69">
        <f t="shared" ref="V600:V601" si="352">SUM(R600:U600)</f>
        <v>166</v>
      </c>
      <c r="W600" s="10"/>
      <c r="X600" s="10"/>
      <c r="Y600" s="10"/>
      <c r="Z600" s="10"/>
      <c r="AA600" s="69"/>
      <c r="AB600" s="10"/>
      <c r="AC600" s="10"/>
      <c r="AD600" s="10"/>
      <c r="AE600" s="10"/>
      <c r="AF600" s="69"/>
      <c r="AG600" s="22">
        <f t="shared" ref="AG600:AG601" si="353">V600+Q600</f>
        <v>842</v>
      </c>
      <c r="AH600" s="10">
        <v>307</v>
      </c>
    </row>
    <row r="601" spans="1:35" ht="28.5" x14ac:dyDescent="0.25">
      <c r="A601" s="25" t="s">
        <v>466</v>
      </c>
      <c r="B601" s="22"/>
      <c r="C601" s="22"/>
      <c r="D601" s="22"/>
      <c r="E601" s="22"/>
      <c r="F601" s="22"/>
      <c r="G601" s="73"/>
      <c r="H601" s="22"/>
      <c r="I601" s="22"/>
      <c r="J601" s="22"/>
      <c r="K601" s="22"/>
      <c r="L601" s="73"/>
      <c r="M601" s="22">
        <f>SUM(M599:M600)</f>
        <v>401</v>
      </c>
      <c r="N601" s="22">
        <f t="shared" ref="N601:AE601" si="354">SUM(N599:N600)</f>
        <v>459</v>
      </c>
      <c r="O601" s="22">
        <f t="shared" si="354"/>
        <v>343</v>
      </c>
      <c r="P601" s="22">
        <f t="shared" si="354"/>
        <v>0</v>
      </c>
      <c r="Q601" s="22">
        <f t="shared" si="354"/>
        <v>1203</v>
      </c>
      <c r="R601" s="22">
        <f t="shared" si="354"/>
        <v>144</v>
      </c>
      <c r="S601" s="22">
        <f t="shared" si="354"/>
        <v>190</v>
      </c>
      <c r="T601" s="22">
        <f t="shared" si="354"/>
        <v>0</v>
      </c>
      <c r="U601" s="22">
        <f t="shared" si="354"/>
        <v>0</v>
      </c>
      <c r="V601" s="69">
        <f t="shared" si="352"/>
        <v>334</v>
      </c>
      <c r="W601" s="22">
        <f t="shared" si="354"/>
        <v>0</v>
      </c>
      <c r="X601" s="22">
        <f t="shared" si="354"/>
        <v>0</v>
      </c>
      <c r="Y601" s="22">
        <f t="shared" si="354"/>
        <v>0</v>
      </c>
      <c r="Z601" s="22">
        <f t="shared" si="354"/>
        <v>0</v>
      </c>
      <c r="AA601" s="73"/>
      <c r="AB601" s="22">
        <f t="shared" si="354"/>
        <v>0</v>
      </c>
      <c r="AC601" s="22">
        <f t="shared" si="354"/>
        <v>0</v>
      </c>
      <c r="AD601" s="22">
        <f t="shared" si="354"/>
        <v>0</v>
      </c>
      <c r="AE601" s="22">
        <f t="shared" si="354"/>
        <v>0</v>
      </c>
      <c r="AF601" s="73"/>
      <c r="AG601" s="22">
        <f t="shared" si="353"/>
        <v>1537</v>
      </c>
      <c r="AH601" s="22">
        <f>SUM(AH599:AH600)</f>
        <v>533</v>
      </c>
      <c r="AI601">
        <v>1537</v>
      </c>
    </row>
    <row r="602" spans="1:35" ht="18.75" x14ac:dyDescent="0.3">
      <c r="A602" s="27" t="s">
        <v>468</v>
      </c>
    </row>
    <row r="603" spans="1:35" ht="15.75" x14ac:dyDescent="0.25">
      <c r="A603" s="10" t="s">
        <v>469</v>
      </c>
      <c r="B603" s="10" t="s">
        <v>91</v>
      </c>
      <c r="C603" s="10"/>
      <c r="D603" s="10"/>
      <c r="E603" s="10"/>
      <c r="F603" s="10"/>
      <c r="G603" s="69"/>
      <c r="H603" s="10"/>
      <c r="I603" s="10"/>
      <c r="J603" s="10"/>
      <c r="K603" s="10"/>
      <c r="L603" s="69"/>
      <c r="M603" s="10">
        <v>17</v>
      </c>
      <c r="N603" s="10">
        <v>14</v>
      </c>
      <c r="O603" s="10"/>
      <c r="P603" s="10">
        <v>0</v>
      </c>
      <c r="Q603" s="69">
        <f>SUM(M603:P603)</f>
        <v>31</v>
      </c>
      <c r="R603" s="10">
        <v>46</v>
      </c>
      <c r="S603" s="10">
        <v>30</v>
      </c>
      <c r="T603" s="10"/>
      <c r="U603" s="10">
        <v>0</v>
      </c>
      <c r="V603" s="69">
        <f>SUM(R603:U603)</f>
        <v>76</v>
      </c>
      <c r="W603" s="10"/>
      <c r="X603" s="10"/>
      <c r="Y603" s="10"/>
      <c r="Z603" s="10"/>
      <c r="AA603" s="69"/>
      <c r="AB603" s="10"/>
      <c r="AC603" s="10"/>
      <c r="AD603" s="10"/>
      <c r="AE603" s="10">
        <v>0</v>
      </c>
      <c r="AF603" s="69"/>
      <c r="AG603" s="22">
        <f>V603+Q603</f>
        <v>107</v>
      </c>
      <c r="AH603" s="10">
        <v>3</v>
      </c>
    </row>
    <row r="604" spans="1:35" ht="15.75" x14ac:dyDescent="0.25">
      <c r="A604" s="10" t="s">
        <v>469</v>
      </c>
      <c r="B604" s="10" t="s">
        <v>270</v>
      </c>
      <c r="C604" s="10"/>
      <c r="D604" s="10"/>
      <c r="E604" s="10"/>
      <c r="F604" s="10"/>
      <c r="G604" s="69"/>
      <c r="H604" s="10"/>
      <c r="I604" s="10"/>
      <c r="J604" s="10"/>
      <c r="K604" s="10"/>
      <c r="L604" s="69"/>
      <c r="M604" s="10">
        <v>17</v>
      </c>
      <c r="N604" s="10">
        <v>26</v>
      </c>
      <c r="O604" s="10">
        <v>31</v>
      </c>
      <c r="P604" s="10"/>
      <c r="Q604" s="69">
        <f t="shared" ref="Q604:Q609" si="355">SUM(M604:P604)</f>
        <v>74</v>
      </c>
      <c r="R604" s="10">
        <v>20</v>
      </c>
      <c r="S604" s="10"/>
      <c r="T604" s="10"/>
      <c r="U604" s="10"/>
      <c r="V604" s="69">
        <f t="shared" ref="V604:V610" si="356">SUM(R604:U604)</f>
        <v>20</v>
      </c>
      <c r="W604" s="10"/>
      <c r="X604" s="10"/>
      <c r="Y604" s="10"/>
      <c r="Z604" s="10"/>
      <c r="AA604" s="69"/>
      <c r="AB604" s="10"/>
      <c r="AC604" s="10"/>
      <c r="AD604" s="10"/>
      <c r="AE604" s="10"/>
      <c r="AF604" s="69"/>
      <c r="AG604" s="22">
        <f t="shared" ref="AG604:AG610" si="357">V604+Q604</f>
        <v>94</v>
      </c>
      <c r="AH604" s="10">
        <v>31</v>
      </c>
    </row>
    <row r="605" spans="1:35" ht="15.75" x14ac:dyDescent="0.25">
      <c r="A605" s="10" t="s">
        <v>469</v>
      </c>
      <c r="B605" s="10" t="s">
        <v>236</v>
      </c>
      <c r="C605" s="10"/>
      <c r="D605" s="10"/>
      <c r="E605" s="10"/>
      <c r="F605" s="10"/>
      <c r="G605" s="69"/>
      <c r="H605" s="10"/>
      <c r="I605" s="10"/>
      <c r="J605" s="10"/>
      <c r="K605" s="10"/>
      <c r="L605" s="69"/>
      <c r="M605" s="10">
        <v>20</v>
      </c>
      <c r="N605" s="10">
        <v>13</v>
      </c>
      <c r="O605" s="10">
        <v>29</v>
      </c>
      <c r="P605" s="10"/>
      <c r="Q605" s="69">
        <f t="shared" si="355"/>
        <v>62</v>
      </c>
      <c r="R605" s="10">
        <v>23</v>
      </c>
      <c r="S605" s="10"/>
      <c r="T605" s="10"/>
      <c r="U605" s="10"/>
      <c r="V605" s="69">
        <f t="shared" si="356"/>
        <v>23</v>
      </c>
      <c r="W605" s="10"/>
      <c r="X605" s="10"/>
      <c r="Y605" s="10"/>
      <c r="Z605" s="10"/>
      <c r="AA605" s="69"/>
      <c r="AB605" s="10"/>
      <c r="AC605" s="10"/>
      <c r="AD605" s="10"/>
      <c r="AE605" s="10"/>
      <c r="AF605" s="69"/>
      <c r="AG605" s="22">
        <f t="shared" si="357"/>
        <v>85</v>
      </c>
      <c r="AH605" s="10">
        <v>29</v>
      </c>
    </row>
    <row r="606" spans="1:35" ht="46.5" customHeight="1" x14ac:dyDescent="0.25">
      <c r="A606" s="10" t="s">
        <v>469</v>
      </c>
      <c r="B606" s="10" t="s">
        <v>10</v>
      </c>
      <c r="C606" s="10"/>
      <c r="D606" s="10"/>
      <c r="E606" s="10"/>
      <c r="F606" s="10"/>
      <c r="G606" s="69"/>
      <c r="H606" s="10"/>
      <c r="I606" s="10"/>
      <c r="J606" s="10"/>
      <c r="K606" s="10"/>
      <c r="L606" s="69"/>
      <c r="M606" s="10">
        <v>30</v>
      </c>
      <c r="N606" s="10">
        <v>47</v>
      </c>
      <c r="O606" s="10">
        <v>21</v>
      </c>
      <c r="P606" s="10"/>
      <c r="Q606" s="69">
        <f t="shared" si="355"/>
        <v>98</v>
      </c>
      <c r="R606" s="10">
        <v>16</v>
      </c>
      <c r="S606" s="10">
        <v>27</v>
      </c>
      <c r="T606" s="10"/>
      <c r="U606" s="10"/>
      <c r="V606" s="69">
        <f t="shared" si="356"/>
        <v>43</v>
      </c>
      <c r="W606" s="10"/>
      <c r="X606" s="10"/>
      <c r="Y606" s="10"/>
      <c r="Z606" s="10"/>
      <c r="AA606" s="69"/>
      <c r="AB606" s="10"/>
      <c r="AC606" s="10"/>
      <c r="AD606" s="10"/>
      <c r="AE606" s="10"/>
      <c r="AF606" s="69"/>
      <c r="AG606" s="22">
        <f t="shared" si="357"/>
        <v>141</v>
      </c>
      <c r="AH606" s="10">
        <v>48</v>
      </c>
    </row>
    <row r="607" spans="1:35" ht="48.75" customHeight="1" x14ac:dyDescent="0.25">
      <c r="A607" s="10" t="s">
        <v>469</v>
      </c>
      <c r="B607" s="10" t="s">
        <v>470</v>
      </c>
      <c r="C607" s="10"/>
      <c r="D607" s="10"/>
      <c r="E607" s="10"/>
      <c r="F607" s="10"/>
      <c r="G607" s="69"/>
      <c r="H607" s="10"/>
      <c r="I607" s="10"/>
      <c r="J607" s="10"/>
      <c r="K607" s="10"/>
      <c r="L607" s="69"/>
      <c r="M607" s="10">
        <v>13</v>
      </c>
      <c r="N607" s="10">
        <v>9</v>
      </c>
      <c r="O607" s="10"/>
      <c r="P607" s="10"/>
      <c r="Q607" s="69">
        <f t="shared" si="355"/>
        <v>22</v>
      </c>
      <c r="R607" s="10"/>
      <c r="S607" s="10"/>
      <c r="T607" s="10"/>
      <c r="U607" s="10"/>
      <c r="V607" s="69">
        <f t="shared" si="356"/>
        <v>0</v>
      </c>
      <c r="W607" s="10"/>
      <c r="X607" s="10"/>
      <c r="Y607" s="10"/>
      <c r="Z607" s="10"/>
      <c r="AA607" s="69"/>
      <c r="AB607" s="10"/>
      <c r="AC607" s="10"/>
      <c r="AD607" s="10"/>
      <c r="AE607" s="10"/>
      <c r="AF607" s="69"/>
      <c r="AG607" s="22">
        <f t="shared" si="357"/>
        <v>22</v>
      </c>
      <c r="AH607" s="10"/>
    </row>
    <row r="608" spans="1:35" ht="15.75" x14ac:dyDescent="0.25">
      <c r="A608" s="10" t="s">
        <v>469</v>
      </c>
      <c r="B608" s="10" t="s">
        <v>326</v>
      </c>
      <c r="C608" s="10"/>
      <c r="D608" s="10"/>
      <c r="E608" s="10"/>
      <c r="F608" s="10"/>
      <c r="G608" s="69"/>
      <c r="H608" s="10"/>
      <c r="I608" s="10"/>
      <c r="J608" s="10"/>
      <c r="K608" s="10"/>
      <c r="L608" s="69"/>
      <c r="M608" s="10">
        <v>32</v>
      </c>
      <c r="N608" s="10">
        <v>27</v>
      </c>
      <c r="O608" s="10">
        <v>18</v>
      </c>
      <c r="P608" s="10"/>
      <c r="Q608" s="69">
        <f t="shared" si="355"/>
        <v>77</v>
      </c>
      <c r="R608" s="10">
        <v>24</v>
      </c>
      <c r="S608" s="10">
        <v>14</v>
      </c>
      <c r="T608" s="10"/>
      <c r="U608" s="10"/>
      <c r="V608" s="69">
        <f t="shared" si="356"/>
        <v>38</v>
      </c>
      <c r="W608" s="10"/>
      <c r="X608" s="10"/>
      <c r="Y608" s="10"/>
      <c r="Z608" s="10"/>
      <c r="AA608" s="69"/>
      <c r="AB608" s="10"/>
      <c r="AC608" s="10"/>
      <c r="AD608" s="10"/>
      <c r="AE608" s="10"/>
      <c r="AF608" s="69"/>
      <c r="AG608" s="22">
        <f t="shared" si="357"/>
        <v>115</v>
      </c>
      <c r="AH608" s="10">
        <v>32</v>
      </c>
    </row>
    <row r="609" spans="1:35" ht="63" customHeight="1" x14ac:dyDescent="0.25">
      <c r="A609" s="10" t="s">
        <v>469</v>
      </c>
      <c r="B609" s="10" t="s">
        <v>471</v>
      </c>
      <c r="C609" s="10"/>
      <c r="D609" s="10"/>
      <c r="E609" s="10"/>
      <c r="F609" s="10"/>
      <c r="G609" s="69"/>
      <c r="H609" s="10"/>
      <c r="I609" s="10"/>
      <c r="J609" s="10"/>
      <c r="K609" s="10"/>
      <c r="L609" s="69"/>
      <c r="M609" s="10">
        <v>23</v>
      </c>
      <c r="N609" s="10"/>
      <c r="O609" s="10"/>
      <c r="P609" s="10"/>
      <c r="Q609" s="69">
        <f t="shared" si="355"/>
        <v>23</v>
      </c>
      <c r="R609" s="10">
        <v>36</v>
      </c>
      <c r="S609" s="10"/>
      <c r="T609" s="10"/>
      <c r="U609" s="10"/>
      <c r="V609" s="69">
        <f t="shared" si="356"/>
        <v>36</v>
      </c>
      <c r="W609" s="10"/>
      <c r="X609" s="10"/>
      <c r="Y609" s="10"/>
      <c r="Z609" s="10"/>
      <c r="AA609" s="69"/>
      <c r="AB609" s="10"/>
      <c r="AC609" s="10"/>
      <c r="AD609" s="10"/>
      <c r="AE609" s="10"/>
      <c r="AF609" s="69"/>
      <c r="AG609" s="22">
        <f t="shared" si="357"/>
        <v>59</v>
      </c>
      <c r="AH609" s="10"/>
    </row>
    <row r="610" spans="1:35" ht="15.75" x14ac:dyDescent="0.25">
      <c r="A610" s="22" t="s">
        <v>469</v>
      </c>
      <c r="B610" s="22"/>
      <c r="C610" s="22"/>
      <c r="D610" s="22"/>
      <c r="E610" s="22"/>
      <c r="F610" s="22"/>
      <c r="G610" s="73"/>
      <c r="H610" s="22"/>
      <c r="I610" s="22"/>
      <c r="J610" s="22"/>
      <c r="K610" s="22"/>
      <c r="L610" s="73"/>
      <c r="M610" s="22">
        <f>SUM(M603:M609)</f>
        <v>152</v>
      </c>
      <c r="N610" s="22">
        <f t="shared" ref="N610:AE610" si="358">SUM(N603:N609)</f>
        <v>136</v>
      </c>
      <c r="O610" s="22">
        <f t="shared" si="358"/>
        <v>99</v>
      </c>
      <c r="P610" s="22">
        <f t="shared" si="358"/>
        <v>0</v>
      </c>
      <c r="Q610" s="22">
        <f t="shared" si="358"/>
        <v>387</v>
      </c>
      <c r="R610" s="22">
        <f t="shared" si="358"/>
        <v>165</v>
      </c>
      <c r="S610" s="22">
        <f t="shared" si="358"/>
        <v>71</v>
      </c>
      <c r="T610" s="22">
        <f t="shared" si="358"/>
        <v>0</v>
      </c>
      <c r="U610" s="22">
        <f t="shared" si="358"/>
        <v>0</v>
      </c>
      <c r="V610" s="69">
        <f t="shared" si="356"/>
        <v>236</v>
      </c>
      <c r="W610" s="22">
        <f t="shared" si="358"/>
        <v>0</v>
      </c>
      <c r="X610" s="22">
        <f t="shared" si="358"/>
        <v>0</v>
      </c>
      <c r="Y610" s="22">
        <f t="shared" si="358"/>
        <v>0</v>
      </c>
      <c r="Z610" s="22">
        <f t="shared" si="358"/>
        <v>0</v>
      </c>
      <c r="AA610" s="73"/>
      <c r="AB610" s="22">
        <f t="shared" si="358"/>
        <v>0</v>
      </c>
      <c r="AC610" s="22">
        <f t="shared" si="358"/>
        <v>0</v>
      </c>
      <c r="AD610" s="22">
        <f t="shared" si="358"/>
        <v>0</v>
      </c>
      <c r="AE610" s="22">
        <f t="shared" si="358"/>
        <v>0</v>
      </c>
      <c r="AF610" s="73"/>
      <c r="AG610" s="22">
        <f t="shared" si="357"/>
        <v>623</v>
      </c>
      <c r="AH610" s="22">
        <f>SUM(AH603:AH609)</f>
        <v>143</v>
      </c>
      <c r="AI610">
        <v>623</v>
      </c>
    </row>
    <row r="611" spans="1:35" ht="18.75" x14ac:dyDescent="0.3">
      <c r="A611" s="27" t="s">
        <v>473</v>
      </c>
    </row>
    <row r="612" spans="1:35" ht="63" x14ac:dyDescent="0.25">
      <c r="A612" s="10" t="s">
        <v>474</v>
      </c>
      <c r="B612" s="10" t="s">
        <v>380</v>
      </c>
      <c r="C612" s="10"/>
      <c r="D612" s="10"/>
      <c r="E612" s="10"/>
      <c r="F612" s="10"/>
      <c r="G612" s="69"/>
      <c r="H612" s="10"/>
      <c r="I612" s="10"/>
      <c r="J612" s="10"/>
      <c r="K612" s="10"/>
      <c r="L612" s="69"/>
      <c r="M612" s="10">
        <v>15</v>
      </c>
      <c r="N612" s="10"/>
      <c r="O612" s="10"/>
      <c r="P612" s="10">
        <v>0</v>
      </c>
      <c r="Q612" s="69">
        <f>SUM(M612:P612)</f>
        <v>15</v>
      </c>
      <c r="R612" s="10">
        <v>15</v>
      </c>
      <c r="S612" s="10">
        <v>19</v>
      </c>
      <c r="T612" s="10"/>
      <c r="U612" s="10">
        <v>0</v>
      </c>
      <c r="V612" s="69">
        <f>SUM(R612:U612)</f>
        <v>34</v>
      </c>
      <c r="W612" s="10"/>
      <c r="X612" s="10"/>
      <c r="Y612" s="10"/>
      <c r="Z612" s="10"/>
      <c r="AA612" s="69"/>
      <c r="AB612" s="10"/>
      <c r="AC612" s="10"/>
      <c r="AD612" s="10"/>
      <c r="AE612" s="10">
        <v>0</v>
      </c>
      <c r="AF612" s="69">
        <f>SUM(AB612:AE612)</f>
        <v>0</v>
      </c>
      <c r="AG612" s="22">
        <f>AF612+V612+Q612</f>
        <v>49</v>
      </c>
      <c r="AH612" s="10">
        <v>19</v>
      </c>
    </row>
    <row r="613" spans="1:35" ht="15.75" x14ac:dyDescent="0.25">
      <c r="A613" s="10" t="s">
        <v>474</v>
      </c>
      <c r="B613" s="10" t="s">
        <v>475</v>
      </c>
      <c r="C613" s="10"/>
      <c r="D613" s="10"/>
      <c r="E613" s="10"/>
      <c r="F613" s="10"/>
      <c r="G613" s="69"/>
      <c r="H613" s="10"/>
      <c r="I613" s="10"/>
      <c r="J613" s="10"/>
      <c r="K613" s="10"/>
      <c r="L613" s="69"/>
      <c r="M613" s="10">
        <v>15</v>
      </c>
      <c r="N613" s="10"/>
      <c r="O613" s="10">
        <v>16</v>
      </c>
      <c r="P613" s="10"/>
      <c r="Q613" s="69">
        <f t="shared" ref="Q613:Q641" si="359">SUM(M613:P613)</f>
        <v>31</v>
      </c>
      <c r="R613" s="10">
        <v>16</v>
      </c>
      <c r="S613" s="10"/>
      <c r="T613" s="10"/>
      <c r="U613" s="10"/>
      <c r="V613" s="69">
        <f t="shared" ref="V613:V642" si="360">SUM(R613:U613)</f>
        <v>16</v>
      </c>
      <c r="W613" s="10"/>
      <c r="X613" s="10"/>
      <c r="Y613" s="10"/>
      <c r="Z613" s="10"/>
      <c r="AA613" s="69"/>
      <c r="AB613" s="10"/>
      <c r="AC613" s="10"/>
      <c r="AD613" s="10">
        <v>23</v>
      </c>
      <c r="AE613" s="10"/>
      <c r="AF613" s="69">
        <f t="shared" ref="AF613:AF641" si="361">SUM(AB613:AE613)</f>
        <v>23</v>
      </c>
      <c r="AG613" s="22">
        <f t="shared" ref="AG613:AG642" si="362">AF613+V613+Q613</f>
        <v>70</v>
      </c>
      <c r="AH613" s="10">
        <v>39</v>
      </c>
    </row>
    <row r="614" spans="1:35" ht="63" x14ac:dyDescent="0.25">
      <c r="A614" s="10" t="s">
        <v>474</v>
      </c>
      <c r="B614" s="10" t="s">
        <v>114</v>
      </c>
      <c r="C614" s="10"/>
      <c r="D614" s="10"/>
      <c r="E614" s="10"/>
      <c r="F614" s="10"/>
      <c r="G614" s="69"/>
      <c r="H614" s="10"/>
      <c r="I614" s="10"/>
      <c r="J614" s="10"/>
      <c r="K614" s="10"/>
      <c r="L614" s="69"/>
      <c r="M614" s="10">
        <v>51</v>
      </c>
      <c r="N614" s="10">
        <v>49</v>
      </c>
      <c r="O614" s="10"/>
      <c r="P614" s="10"/>
      <c r="Q614" s="69">
        <f t="shared" si="359"/>
        <v>100</v>
      </c>
      <c r="R614" s="10">
        <v>28</v>
      </c>
      <c r="S614" s="10">
        <v>41</v>
      </c>
      <c r="T614" s="10"/>
      <c r="U614" s="10"/>
      <c r="V614" s="69">
        <f t="shared" si="360"/>
        <v>69</v>
      </c>
      <c r="W614" s="10"/>
      <c r="X614" s="10"/>
      <c r="Y614" s="10"/>
      <c r="Z614" s="10"/>
      <c r="AA614" s="69"/>
      <c r="AB614" s="10"/>
      <c r="AC614" s="10"/>
      <c r="AD614" s="10"/>
      <c r="AE614" s="10"/>
      <c r="AF614" s="69">
        <f t="shared" si="361"/>
        <v>0</v>
      </c>
      <c r="AG614" s="22">
        <f t="shared" si="362"/>
        <v>169</v>
      </c>
      <c r="AH614" s="10">
        <v>41</v>
      </c>
    </row>
    <row r="615" spans="1:35" ht="35.25" customHeight="1" x14ac:dyDescent="0.25">
      <c r="A615" s="10" t="s">
        <v>474</v>
      </c>
      <c r="B615" s="10" t="s">
        <v>325</v>
      </c>
      <c r="C615" s="10"/>
      <c r="D615" s="10"/>
      <c r="E615" s="10"/>
      <c r="F615" s="10"/>
      <c r="G615" s="69"/>
      <c r="H615" s="10"/>
      <c r="I615" s="10"/>
      <c r="J615" s="10"/>
      <c r="K615" s="10"/>
      <c r="L615" s="69"/>
      <c r="M615" s="10">
        <v>18</v>
      </c>
      <c r="N615" s="10">
        <v>25</v>
      </c>
      <c r="O615" s="10">
        <v>18</v>
      </c>
      <c r="P615" s="10"/>
      <c r="Q615" s="69">
        <f t="shared" si="359"/>
        <v>61</v>
      </c>
      <c r="R615" s="10">
        <v>18</v>
      </c>
      <c r="S615" s="10">
        <v>11</v>
      </c>
      <c r="T615" s="10"/>
      <c r="U615" s="10"/>
      <c r="V615" s="69">
        <f t="shared" si="360"/>
        <v>29</v>
      </c>
      <c r="W615" s="10"/>
      <c r="X615" s="10"/>
      <c r="Y615" s="10"/>
      <c r="Z615" s="10"/>
      <c r="AA615" s="69"/>
      <c r="AB615" s="10">
        <v>9</v>
      </c>
      <c r="AC615" s="10">
        <v>43</v>
      </c>
      <c r="AD615" s="10">
        <v>37</v>
      </c>
      <c r="AE615" s="10"/>
      <c r="AF615" s="69">
        <f t="shared" si="361"/>
        <v>89</v>
      </c>
      <c r="AG615" s="22">
        <f t="shared" si="362"/>
        <v>179</v>
      </c>
      <c r="AH615" s="10">
        <v>66</v>
      </c>
    </row>
    <row r="616" spans="1:35" ht="52.5" customHeight="1" x14ac:dyDescent="0.25">
      <c r="A616" s="10" t="s">
        <v>474</v>
      </c>
      <c r="B616" s="10" t="s">
        <v>10</v>
      </c>
      <c r="C616" s="10"/>
      <c r="D616" s="10"/>
      <c r="E616" s="10"/>
      <c r="F616" s="10"/>
      <c r="G616" s="69"/>
      <c r="H616" s="10"/>
      <c r="I616" s="10"/>
      <c r="J616" s="10"/>
      <c r="K616" s="10"/>
      <c r="L616" s="69"/>
      <c r="M616" s="10">
        <v>46</v>
      </c>
      <c r="N616" s="10">
        <v>54</v>
      </c>
      <c r="O616" s="10">
        <v>34</v>
      </c>
      <c r="P616" s="10"/>
      <c r="Q616" s="69">
        <f t="shared" si="359"/>
        <v>134</v>
      </c>
      <c r="R616" s="10">
        <v>28</v>
      </c>
      <c r="S616" s="10">
        <v>27</v>
      </c>
      <c r="T616" s="10"/>
      <c r="U616" s="10"/>
      <c r="V616" s="69">
        <f t="shared" si="360"/>
        <v>55</v>
      </c>
      <c r="W616" s="10"/>
      <c r="X616" s="10"/>
      <c r="Y616" s="10"/>
      <c r="Z616" s="10"/>
      <c r="AA616" s="69"/>
      <c r="AB616" s="10">
        <v>20</v>
      </c>
      <c r="AC616" s="10">
        <v>39</v>
      </c>
      <c r="AD616" s="10">
        <v>33</v>
      </c>
      <c r="AE616" s="10"/>
      <c r="AF616" s="69">
        <f t="shared" si="361"/>
        <v>92</v>
      </c>
      <c r="AG616" s="22">
        <f t="shared" si="362"/>
        <v>281</v>
      </c>
      <c r="AH616" s="10">
        <v>94</v>
      </c>
    </row>
    <row r="617" spans="1:35" ht="15.75" x14ac:dyDescent="0.25">
      <c r="A617" s="10" t="s">
        <v>474</v>
      </c>
      <c r="B617" s="10" t="s">
        <v>43</v>
      </c>
      <c r="C617" s="10"/>
      <c r="D617" s="10"/>
      <c r="E617" s="10"/>
      <c r="F617" s="10"/>
      <c r="G617" s="69"/>
      <c r="H617" s="10"/>
      <c r="I617" s="10"/>
      <c r="J617" s="10"/>
      <c r="K617" s="10"/>
      <c r="L617" s="69"/>
      <c r="M617" s="10">
        <v>53</v>
      </c>
      <c r="N617" s="10">
        <v>52</v>
      </c>
      <c r="O617" s="10">
        <v>21</v>
      </c>
      <c r="P617" s="10">
        <v>24</v>
      </c>
      <c r="Q617" s="69">
        <f t="shared" si="359"/>
        <v>150</v>
      </c>
      <c r="R617" s="10">
        <v>24</v>
      </c>
      <c r="S617" s="10">
        <v>17</v>
      </c>
      <c r="T617" s="10">
        <v>17</v>
      </c>
      <c r="U617" s="10"/>
      <c r="V617" s="69">
        <f t="shared" si="360"/>
        <v>58</v>
      </c>
      <c r="W617" s="10"/>
      <c r="X617" s="10"/>
      <c r="Y617" s="10"/>
      <c r="Z617" s="10"/>
      <c r="AA617" s="69"/>
      <c r="AB617" s="10"/>
      <c r="AC617" s="10"/>
      <c r="AD617" s="10"/>
      <c r="AE617" s="10"/>
      <c r="AF617" s="69">
        <f t="shared" si="361"/>
        <v>0</v>
      </c>
      <c r="AG617" s="22">
        <f t="shared" si="362"/>
        <v>208</v>
      </c>
      <c r="AH617" s="10">
        <v>41</v>
      </c>
    </row>
    <row r="618" spans="1:35" ht="63" x14ac:dyDescent="0.25">
      <c r="A618" s="10" t="s">
        <v>474</v>
      </c>
      <c r="B618" s="10" t="s">
        <v>476</v>
      </c>
      <c r="C618" s="10"/>
      <c r="D618" s="10"/>
      <c r="E618" s="10"/>
      <c r="F618" s="10"/>
      <c r="G618" s="69"/>
      <c r="H618" s="10"/>
      <c r="I618" s="10"/>
      <c r="J618" s="10"/>
      <c r="K618" s="10"/>
      <c r="L618" s="69"/>
      <c r="M618" s="10">
        <v>20</v>
      </c>
      <c r="N618" s="10">
        <v>24</v>
      </c>
      <c r="O618" s="10"/>
      <c r="P618" s="10"/>
      <c r="Q618" s="69">
        <f t="shared" si="359"/>
        <v>44</v>
      </c>
      <c r="R618" s="10"/>
      <c r="S618" s="10"/>
      <c r="T618" s="10"/>
      <c r="U618" s="10"/>
      <c r="V618" s="69">
        <f t="shared" si="360"/>
        <v>0</v>
      </c>
      <c r="W618" s="10"/>
      <c r="X618" s="10"/>
      <c r="Y618" s="10"/>
      <c r="Z618" s="10"/>
      <c r="AA618" s="69"/>
      <c r="AB618" s="10"/>
      <c r="AC618" s="10">
        <v>17</v>
      </c>
      <c r="AD618" s="10">
        <v>18</v>
      </c>
      <c r="AE618" s="10"/>
      <c r="AF618" s="69">
        <f t="shared" si="361"/>
        <v>35</v>
      </c>
      <c r="AG618" s="22">
        <f t="shared" si="362"/>
        <v>79</v>
      </c>
      <c r="AH618" s="10">
        <v>18</v>
      </c>
    </row>
    <row r="619" spans="1:35" ht="47.25" x14ac:dyDescent="0.25">
      <c r="A619" s="10" t="s">
        <v>474</v>
      </c>
      <c r="B619" s="10" t="s">
        <v>42</v>
      </c>
      <c r="C619" s="10"/>
      <c r="D619" s="10"/>
      <c r="E619" s="10"/>
      <c r="F619" s="10"/>
      <c r="G619" s="69"/>
      <c r="H619" s="10"/>
      <c r="I619" s="10"/>
      <c r="J619" s="10"/>
      <c r="K619" s="10"/>
      <c r="L619" s="69"/>
      <c r="M619" s="10">
        <v>28</v>
      </c>
      <c r="N619" s="10">
        <v>26</v>
      </c>
      <c r="O619" s="10">
        <v>20</v>
      </c>
      <c r="P619" s="10"/>
      <c r="Q619" s="69">
        <f t="shared" si="359"/>
        <v>74</v>
      </c>
      <c r="R619" s="10">
        <v>25</v>
      </c>
      <c r="S619" s="10">
        <v>23</v>
      </c>
      <c r="T619" s="10"/>
      <c r="U619" s="10"/>
      <c r="V619" s="69">
        <f t="shared" si="360"/>
        <v>48</v>
      </c>
      <c r="W619" s="10"/>
      <c r="X619" s="10"/>
      <c r="Y619" s="10"/>
      <c r="Z619" s="10"/>
      <c r="AA619" s="69"/>
      <c r="AB619" s="10">
        <v>42</v>
      </c>
      <c r="AC619" s="10">
        <v>44</v>
      </c>
      <c r="AD619" s="10">
        <v>44</v>
      </c>
      <c r="AE619" s="10"/>
      <c r="AF619" s="69">
        <f t="shared" si="361"/>
        <v>130</v>
      </c>
      <c r="AG619" s="22">
        <f t="shared" si="362"/>
        <v>252</v>
      </c>
      <c r="AH619" s="10">
        <v>87</v>
      </c>
    </row>
    <row r="620" spans="1:35" ht="47.25" x14ac:dyDescent="0.25">
      <c r="A620" s="10" t="s">
        <v>474</v>
      </c>
      <c r="B620" s="10" t="s">
        <v>477</v>
      </c>
      <c r="C620" s="10"/>
      <c r="D620" s="10"/>
      <c r="E620" s="10"/>
      <c r="F620" s="10"/>
      <c r="G620" s="69"/>
      <c r="H620" s="10"/>
      <c r="I620" s="10"/>
      <c r="J620" s="10"/>
      <c r="K620" s="10"/>
      <c r="L620" s="69"/>
      <c r="M620" s="10">
        <v>24</v>
      </c>
      <c r="N620" s="10"/>
      <c r="O620" s="10">
        <v>14</v>
      </c>
      <c r="P620" s="10"/>
      <c r="Q620" s="69">
        <f t="shared" si="359"/>
        <v>38</v>
      </c>
      <c r="R620" s="10"/>
      <c r="S620" s="10"/>
      <c r="T620" s="10"/>
      <c r="U620" s="10"/>
      <c r="V620" s="69">
        <f t="shared" si="360"/>
        <v>0</v>
      </c>
      <c r="W620" s="10"/>
      <c r="X620" s="10"/>
      <c r="Y620" s="10"/>
      <c r="Z620" s="10"/>
      <c r="AA620" s="69"/>
      <c r="AB620" s="10"/>
      <c r="AC620" s="10"/>
      <c r="AD620" s="10"/>
      <c r="AE620" s="10"/>
      <c r="AF620" s="69">
        <f t="shared" si="361"/>
        <v>0</v>
      </c>
      <c r="AG620" s="22">
        <f t="shared" si="362"/>
        <v>38</v>
      </c>
      <c r="AH620" s="10">
        <v>14</v>
      </c>
    </row>
    <row r="621" spans="1:35" ht="31.5" x14ac:dyDescent="0.25">
      <c r="A621" s="10" t="s">
        <v>474</v>
      </c>
      <c r="B621" s="10" t="s">
        <v>478</v>
      </c>
      <c r="C621" s="10"/>
      <c r="D621" s="10"/>
      <c r="E621" s="10"/>
      <c r="F621" s="10"/>
      <c r="G621" s="69"/>
      <c r="H621" s="10"/>
      <c r="I621" s="10"/>
      <c r="J621" s="10"/>
      <c r="K621" s="10"/>
      <c r="L621" s="69"/>
      <c r="M621" s="10"/>
      <c r="N621" s="10">
        <v>23</v>
      </c>
      <c r="O621" s="10"/>
      <c r="P621" s="10"/>
      <c r="Q621" s="69">
        <f t="shared" si="359"/>
        <v>23</v>
      </c>
      <c r="R621" s="10"/>
      <c r="S621" s="10"/>
      <c r="T621" s="10"/>
      <c r="U621" s="10"/>
      <c r="V621" s="69">
        <f t="shared" si="360"/>
        <v>0</v>
      </c>
      <c r="W621" s="10"/>
      <c r="X621" s="10"/>
      <c r="Y621" s="10"/>
      <c r="Z621" s="10"/>
      <c r="AA621" s="69"/>
      <c r="AB621" s="10"/>
      <c r="AC621" s="10"/>
      <c r="AD621" s="10"/>
      <c r="AE621" s="10"/>
      <c r="AF621" s="69">
        <f t="shared" si="361"/>
        <v>0</v>
      </c>
      <c r="AG621" s="22">
        <f t="shared" si="362"/>
        <v>23</v>
      </c>
      <c r="AH621" s="10"/>
    </row>
    <row r="622" spans="1:35" ht="47.25" x14ac:dyDescent="0.25">
      <c r="A622" s="10" t="s">
        <v>474</v>
      </c>
      <c r="B622" s="10" t="s">
        <v>130</v>
      </c>
      <c r="C622" s="10"/>
      <c r="D622" s="10"/>
      <c r="E622" s="10"/>
      <c r="F622" s="10"/>
      <c r="G622" s="69"/>
      <c r="H622" s="10"/>
      <c r="I622" s="10"/>
      <c r="J622" s="10"/>
      <c r="K622" s="10"/>
      <c r="L622" s="69"/>
      <c r="M622" s="10">
        <v>26</v>
      </c>
      <c r="N622" s="10">
        <v>19</v>
      </c>
      <c r="O622" s="10">
        <v>27</v>
      </c>
      <c r="P622" s="10"/>
      <c r="Q622" s="69">
        <f t="shared" si="359"/>
        <v>72</v>
      </c>
      <c r="R622" s="10"/>
      <c r="S622" s="10"/>
      <c r="T622" s="10"/>
      <c r="U622" s="10"/>
      <c r="V622" s="69">
        <f t="shared" si="360"/>
        <v>0</v>
      </c>
      <c r="W622" s="10"/>
      <c r="X622" s="10"/>
      <c r="Y622" s="10"/>
      <c r="Z622" s="10"/>
      <c r="AA622" s="69"/>
      <c r="AB622" s="10">
        <v>15</v>
      </c>
      <c r="AC622" s="10">
        <v>36</v>
      </c>
      <c r="AD622" s="10">
        <v>31</v>
      </c>
      <c r="AE622" s="10"/>
      <c r="AF622" s="69">
        <f t="shared" si="361"/>
        <v>82</v>
      </c>
      <c r="AG622" s="22">
        <f t="shared" si="362"/>
        <v>154</v>
      </c>
      <c r="AH622" s="10">
        <v>58</v>
      </c>
    </row>
    <row r="623" spans="1:35" ht="31.5" x14ac:dyDescent="0.25">
      <c r="A623" s="10" t="s">
        <v>474</v>
      </c>
      <c r="B623" s="10" t="s">
        <v>72</v>
      </c>
      <c r="C623" s="10"/>
      <c r="D623" s="10"/>
      <c r="E623" s="10"/>
      <c r="F623" s="10"/>
      <c r="G623" s="69"/>
      <c r="H623" s="10"/>
      <c r="I623" s="10"/>
      <c r="J623" s="10"/>
      <c r="K623" s="10"/>
      <c r="L623" s="69"/>
      <c r="M623" s="10">
        <v>24</v>
      </c>
      <c r="N623" s="10">
        <v>24</v>
      </c>
      <c r="O623" s="10">
        <v>23</v>
      </c>
      <c r="P623" s="10"/>
      <c r="Q623" s="69">
        <f t="shared" si="359"/>
        <v>71</v>
      </c>
      <c r="R623" s="10">
        <v>26</v>
      </c>
      <c r="S623" s="10">
        <v>18</v>
      </c>
      <c r="T623" s="10"/>
      <c r="U623" s="10"/>
      <c r="V623" s="69">
        <f t="shared" si="360"/>
        <v>44</v>
      </c>
      <c r="W623" s="10"/>
      <c r="X623" s="10"/>
      <c r="Y623" s="10"/>
      <c r="Z623" s="10"/>
      <c r="AA623" s="69"/>
      <c r="AB623" s="10">
        <v>16</v>
      </c>
      <c r="AC623" s="10">
        <v>37</v>
      </c>
      <c r="AD623" s="10">
        <v>32</v>
      </c>
      <c r="AE623" s="10"/>
      <c r="AF623" s="69">
        <f t="shared" si="361"/>
        <v>85</v>
      </c>
      <c r="AG623" s="22">
        <f t="shared" si="362"/>
        <v>200</v>
      </c>
      <c r="AH623" s="10">
        <v>73</v>
      </c>
    </row>
    <row r="624" spans="1:35" ht="15.75" x14ac:dyDescent="0.25">
      <c r="A624" s="10" t="s">
        <v>474</v>
      </c>
      <c r="B624" s="10" t="s">
        <v>326</v>
      </c>
      <c r="C624" s="10"/>
      <c r="D624" s="10"/>
      <c r="E624" s="10"/>
      <c r="F624" s="10"/>
      <c r="G624" s="69"/>
      <c r="H624" s="10"/>
      <c r="I624" s="10"/>
      <c r="J624" s="10"/>
      <c r="K624" s="10"/>
      <c r="L624" s="69"/>
      <c r="M624" s="10">
        <v>26</v>
      </c>
      <c r="N624" s="10">
        <v>27</v>
      </c>
      <c r="O624" s="10">
        <v>21</v>
      </c>
      <c r="P624" s="10"/>
      <c r="Q624" s="69">
        <f t="shared" si="359"/>
        <v>74</v>
      </c>
      <c r="R624" s="10">
        <v>24</v>
      </c>
      <c r="S624" s="10">
        <v>20</v>
      </c>
      <c r="T624" s="10"/>
      <c r="U624" s="10"/>
      <c r="V624" s="69">
        <f t="shared" si="360"/>
        <v>44</v>
      </c>
      <c r="W624" s="10"/>
      <c r="X624" s="10"/>
      <c r="Y624" s="10"/>
      <c r="Z624" s="10"/>
      <c r="AA624" s="69"/>
      <c r="AB624" s="10">
        <v>26</v>
      </c>
      <c r="AC624" s="10">
        <v>45</v>
      </c>
      <c r="AD624" s="10">
        <v>43</v>
      </c>
      <c r="AE624" s="10"/>
      <c r="AF624" s="69">
        <f t="shared" si="361"/>
        <v>114</v>
      </c>
      <c r="AG624" s="22">
        <f t="shared" si="362"/>
        <v>232</v>
      </c>
      <c r="AH624" s="10">
        <v>84</v>
      </c>
    </row>
    <row r="625" spans="1:34" ht="31.5" x14ac:dyDescent="0.25">
      <c r="A625" s="10" t="s">
        <v>474</v>
      </c>
      <c r="B625" s="10" t="s">
        <v>239</v>
      </c>
      <c r="C625" s="10"/>
      <c r="D625" s="10"/>
      <c r="E625" s="10"/>
      <c r="F625" s="10"/>
      <c r="G625" s="69"/>
      <c r="H625" s="10"/>
      <c r="I625" s="10"/>
      <c r="J625" s="10"/>
      <c r="K625" s="10"/>
      <c r="L625" s="69"/>
      <c r="M625" s="10">
        <v>24</v>
      </c>
      <c r="N625" s="10">
        <v>20</v>
      </c>
      <c r="O625" s="10">
        <v>25</v>
      </c>
      <c r="P625" s="10"/>
      <c r="Q625" s="69">
        <f t="shared" si="359"/>
        <v>69</v>
      </c>
      <c r="R625" s="10">
        <v>17</v>
      </c>
      <c r="S625" s="10">
        <v>14</v>
      </c>
      <c r="T625" s="10"/>
      <c r="U625" s="10"/>
      <c r="V625" s="69">
        <f t="shared" si="360"/>
        <v>31</v>
      </c>
      <c r="W625" s="10"/>
      <c r="X625" s="10"/>
      <c r="Y625" s="10"/>
      <c r="Z625" s="10"/>
      <c r="AA625" s="69"/>
      <c r="AB625" s="10">
        <v>12</v>
      </c>
      <c r="AC625" s="10">
        <v>28</v>
      </c>
      <c r="AD625" s="10">
        <v>20</v>
      </c>
      <c r="AE625" s="10"/>
      <c r="AF625" s="69">
        <f t="shared" si="361"/>
        <v>60</v>
      </c>
      <c r="AG625" s="22">
        <f t="shared" si="362"/>
        <v>160</v>
      </c>
      <c r="AH625" s="10">
        <v>59</v>
      </c>
    </row>
    <row r="626" spans="1:34" ht="15.75" x14ac:dyDescent="0.25">
      <c r="A626" s="10" t="s">
        <v>474</v>
      </c>
      <c r="B626" s="10" t="s">
        <v>74</v>
      </c>
      <c r="C626" s="10"/>
      <c r="D626" s="10"/>
      <c r="E626" s="10"/>
      <c r="F626" s="10"/>
      <c r="G626" s="69"/>
      <c r="H626" s="10"/>
      <c r="I626" s="10"/>
      <c r="J626" s="10"/>
      <c r="K626" s="10"/>
      <c r="L626" s="69"/>
      <c r="M626" s="10"/>
      <c r="N626" s="10">
        <v>19</v>
      </c>
      <c r="O626" s="10">
        <v>13</v>
      </c>
      <c r="P626" s="10"/>
      <c r="Q626" s="69">
        <f t="shared" si="359"/>
        <v>32</v>
      </c>
      <c r="R626" s="10"/>
      <c r="S626" s="10"/>
      <c r="T626" s="10"/>
      <c r="U626" s="10"/>
      <c r="V626" s="69">
        <f t="shared" si="360"/>
        <v>0</v>
      </c>
      <c r="W626" s="10"/>
      <c r="X626" s="10"/>
      <c r="Y626" s="10"/>
      <c r="Z626" s="10"/>
      <c r="AA626" s="69"/>
      <c r="AB626" s="10">
        <v>11</v>
      </c>
      <c r="AC626" s="10">
        <v>16</v>
      </c>
      <c r="AD626" s="10">
        <v>13</v>
      </c>
      <c r="AE626" s="10"/>
      <c r="AF626" s="69">
        <f t="shared" si="361"/>
        <v>40</v>
      </c>
      <c r="AG626" s="22">
        <f t="shared" si="362"/>
        <v>72</v>
      </c>
      <c r="AH626" s="10">
        <v>26</v>
      </c>
    </row>
    <row r="627" spans="1:34" ht="15.75" x14ac:dyDescent="0.25">
      <c r="A627" s="10" t="s">
        <v>474</v>
      </c>
      <c r="B627" s="10" t="s">
        <v>45</v>
      </c>
      <c r="C627" s="10"/>
      <c r="D627" s="10"/>
      <c r="E627" s="10"/>
      <c r="F627" s="10"/>
      <c r="G627" s="69"/>
      <c r="H627" s="10"/>
      <c r="I627" s="10"/>
      <c r="J627" s="10"/>
      <c r="K627" s="10"/>
      <c r="L627" s="69"/>
      <c r="M627" s="10">
        <v>24</v>
      </c>
      <c r="N627" s="10">
        <v>37</v>
      </c>
      <c r="O627" s="10">
        <v>12</v>
      </c>
      <c r="P627" s="10"/>
      <c r="Q627" s="69">
        <f t="shared" si="359"/>
        <v>73</v>
      </c>
      <c r="R627" s="10">
        <v>15</v>
      </c>
      <c r="S627" s="10"/>
      <c r="T627" s="10"/>
      <c r="U627" s="10"/>
      <c r="V627" s="69">
        <f t="shared" si="360"/>
        <v>15</v>
      </c>
      <c r="W627" s="10"/>
      <c r="X627" s="10"/>
      <c r="Y627" s="10"/>
      <c r="Z627" s="10"/>
      <c r="AA627" s="69"/>
      <c r="AB627" s="10"/>
      <c r="AC627" s="10"/>
      <c r="AD627" s="10"/>
      <c r="AE627" s="10"/>
      <c r="AF627" s="69">
        <f t="shared" si="361"/>
        <v>0</v>
      </c>
      <c r="AG627" s="22">
        <f t="shared" si="362"/>
        <v>88</v>
      </c>
      <c r="AH627" s="10">
        <v>12</v>
      </c>
    </row>
    <row r="628" spans="1:34" ht="63" x14ac:dyDescent="0.25">
      <c r="A628" s="10" t="s">
        <v>474</v>
      </c>
      <c r="B628" s="10" t="s">
        <v>479</v>
      </c>
      <c r="C628" s="10"/>
      <c r="D628" s="10"/>
      <c r="E628" s="10"/>
      <c r="F628" s="10"/>
      <c r="G628" s="69"/>
      <c r="H628" s="10"/>
      <c r="I628" s="10"/>
      <c r="J628" s="10"/>
      <c r="K628" s="10"/>
      <c r="L628" s="69"/>
      <c r="M628" s="10">
        <v>27</v>
      </c>
      <c r="N628" s="10">
        <v>22</v>
      </c>
      <c r="O628" s="10">
        <v>39</v>
      </c>
      <c r="P628" s="10"/>
      <c r="Q628" s="69">
        <f t="shared" si="359"/>
        <v>88</v>
      </c>
      <c r="R628" s="10"/>
      <c r="S628" s="10">
        <v>16</v>
      </c>
      <c r="T628" s="10"/>
      <c r="U628" s="10"/>
      <c r="V628" s="69">
        <f t="shared" si="360"/>
        <v>16</v>
      </c>
      <c r="W628" s="10"/>
      <c r="X628" s="10"/>
      <c r="Y628" s="10"/>
      <c r="Z628" s="10"/>
      <c r="AA628" s="69"/>
      <c r="AB628" s="10"/>
      <c r="AC628" s="10"/>
      <c r="AD628" s="10"/>
      <c r="AE628" s="10"/>
      <c r="AF628" s="69">
        <f t="shared" si="361"/>
        <v>0</v>
      </c>
      <c r="AG628" s="22">
        <f t="shared" si="362"/>
        <v>104</v>
      </c>
      <c r="AH628" s="10">
        <v>55</v>
      </c>
    </row>
    <row r="629" spans="1:34" ht="52.5" customHeight="1" x14ac:dyDescent="0.25">
      <c r="A629" s="10" t="s">
        <v>474</v>
      </c>
      <c r="B629" s="10" t="s">
        <v>480</v>
      </c>
      <c r="C629" s="10"/>
      <c r="D629" s="10"/>
      <c r="E629" s="10"/>
      <c r="F629" s="10"/>
      <c r="G629" s="69"/>
      <c r="H629" s="10"/>
      <c r="I629" s="10"/>
      <c r="J629" s="10"/>
      <c r="K629" s="10"/>
      <c r="L629" s="69"/>
      <c r="M629" s="10">
        <v>25</v>
      </c>
      <c r="N629" s="10">
        <v>25</v>
      </c>
      <c r="O629" s="10">
        <v>14</v>
      </c>
      <c r="P629" s="10"/>
      <c r="Q629" s="69">
        <f t="shared" si="359"/>
        <v>64</v>
      </c>
      <c r="R629" s="10"/>
      <c r="S629" s="10"/>
      <c r="T629" s="10"/>
      <c r="U629" s="10"/>
      <c r="V629" s="69">
        <f t="shared" si="360"/>
        <v>0</v>
      </c>
      <c r="W629" s="10"/>
      <c r="X629" s="10"/>
      <c r="Y629" s="10"/>
      <c r="Z629" s="10"/>
      <c r="AA629" s="69"/>
      <c r="AB629" s="10">
        <v>17</v>
      </c>
      <c r="AC629" s="10">
        <v>36</v>
      </c>
      <c r="AD629" s="10">
        <v>38</v>
      </c>
      <c r="AE629" s="10"/>
      <c r="AF629" s="69">
        <f t="shared" si="361"/>
        <v>91</v>
      </c>
      <c r="AG629" s="22">
        <f t="shared" si="362"/>
        <v>155</v>
      </c>
      <c r="AH629" s="10">
        <v>52</v>
      </c>
    </row>
    <row r="630" spans="1:34" ht="31.5" x14ac:dyDescent="0.25">
      <c r="A630" s="10" t="s">
        <v>474</v>
      </c>
      <c r="B630" s="10" t="s">
        <v>411</v>
      </c>
      <c r="C630" s="10"/>
      <c r="D630" s="10"/>
      <c r="E630" s="10"/>
      <c r="F630" s="10"/>
      <c r="G630" s="69"/>
      <c r="H630" s="10"/>
      <c r="I630" s="10"/>
      <c r="J630" s="10"/>
      <c r="K630" s="10"/>
      <c r="L630" s="69"/>
      <c r="M630" s="10">
        <v>28</v>
      </c>
      <c r="N630" s="10">
        <v>21</v>
      </c>
      <c r="O630" s="10">
        <v>15</v>
      </c>
      <c r="P630" s="10"/>
      <c r="Q630" s="69">
        <f t="shared" si="359"/>
        <v>64</v>
      </c>
      <c r="R630" s="10"/>
      <c r="S630" s="10"/>
      <c r="T630" s="10"/>
      <c r="U630" s="10"/>
      <c r="V630" s="69">
        <f t="shared" si="360"/>
        <v>0</v>
      </c>
      <c r="W630" s="10"/>
      <c r="X630" s="10"/>
      <c r="Y630" s="10"/>
      <c r="Z630" s="10"/>
      <c r="AA630" s="69"/>
      <c r="AB630" s="10"/>
      <c r="AC630" s="10"/>
      <c r="AD630" s="10"/>
      <c r="AE630" s="10"/>
      <c r="AF630" s="69">
        <f t="shared" si="361"/>
        <v>0</v>
      </c>
      <c r="AG630" s="22">
        <f t="shared" si="362"/>
        <v>64</v>
      </c>
      <c r="AH630" s="10">
        <v>15</v>
      </c>
    </row>
    <row r="631" spans="1:34" ht="31.5" x14ac:dyDescent="0.25">
      <c r="A631" s="10" t="s">
        <v>474</v>
      </c>
      <c r="B631" s="10" t="s">
        <v>481</v>
      </c>
      <c r="C631" s="10"/>
      <c r="D631" s="10"/>
      <c r="E631" s="10"/>
      <c r="F631" s="10"/>
      <c r="G631" s="69"/>
      <c r="H631" s="10"/>
      <c r="I631" s="10"/>
      <c r="J631" s="10"/>
      <c r="K631" s="10"/>
      <c r="L631" s="69"/>
      <c r="M631" s="10">
        <v>27</v>
      </c>
      <c r="N631" s="10">
        <v>26</v>
      </c>
      <c r="O631" s="10">
        <v>17</v>
      </c>
      <c r="P631" s="10"/>
      <c r="Q631" s="69">
        <f t="shared" si="359"/>
        <v>70</v>
      </c>
      <c r="R631" s="10">
        <v>16</v>
      </c>
      <c r="S631" s="10"/>
      <c r="T631" s="10"/>
      <c r="U631" s="10"/>
      <c r="V631" s="69">
        <f t="shared" si="360"/>
        <v>16</v>
      </c>
      <c r="W631" s="10"/>
      <c r="X631" s="10"/>
      <c r="Y631" s="10"/>
      <c r="Z631" s="10"/>
      <c r="AA631" s="69"/>
      <c r="AB631" s="10">
        <v>9</v>
      </c>
      <c r="AC631" s="10">
        <v>31</v>
      </c>
      <c r="AD631" s="10">
        <v>25</v>
      </c>
      <c r="AE631" s="10"/>
      <c r="AF631" s="69">
        <f t="shared" si="361"/>
        <v>65</v>
      </c>
      <c r="AG631" s="22">
        <f t="shared" si="362"/>
        <v>151</v>
      </c>
      <c r="AH631" s="10">
        <v>42</v>
      </c>
    </row>
    <row r="632" spans="1:34" ht="63.75" customHeight="1" x14ac:dyDescent="0.25">
      <c r="A632" s="10" t="s">
        <v>474</v>
      </c>
      <c r="B632" s="10" t="s">
        <v>482</v>
      </c>
      <c r="C632" s="10"/>
      <c r="D632" s="10"/>
      <c r="E632" s="10"/>
      <c r="F632" s="10"/>
      <c r="G632" s="69"/>
      <c r="H632" s="10"/>
      <c r="I632" s="10"/>
      <c r="J632" s="10"/>
      <c r="K632" s="10"/>
      <c r="L632" s="69"/>
      <c r="M632" s="10">
        <v>49</v>
      </c>
      <c r="N632" s="10">
        <v>57</v>
      </c>
      <c r="O632" s="10">
        <v>30</v>
      </c>
      <c r="P632" s="10"/>
      <c r="Q632" s="69">
        <f t="shared" si="359"/>
        <v>136</v>
      </c>
      <c r="R632" s="10">
        <v>27</v>
      </c>
      <c r="S632" s="10">
        <v>27</v>
      </c>
      <c r="T632" s="10"/>
      <c r="U632" s="10"/>
      <c r="V632" s="69">
        <f t="shared" si="360"/>
        <v>54</v>
      </c>
      <c r="W632" s="10"/>
      <c r="X632" s="10"/>
      <c r="Y632" s="10"/>
      <c r="Z632" s="10"/>
      <c r="AA632" s="69"/>
      <c r="AB632" s="10"/>
      <c r="AC632" s="10"/>
      <c r="AD632" s="10"/>
      <c r="AE632" s="10"/>
      <c r="AF632" s="69">
        <f t="shared" si="361"/>
        <v>0</v>
      </c>
      <c r="AG632" s="22">
        <f t="shared" si="362"/>
        <v>190</v>
      </c>
      <c r="AH632" s="10">
        <v>57</v>
      </c>
    </row>
    <row r="633" spans="1:34" ht="31.5" x14ac:dyDescent="0.25">
      <c r="A633" s="10" t="s">
        <v>474</v>
      </c>
      <c r="B633" s="10" t="s">
        <v>483</v>
      </c>
      <c r="C633" s="10"/>
      <c r="D633" s="10"/>
      <c r="E633" s="10"/>
      <c r="F633" s="10"/>
      <c r="G633" s="69"/>
      <c r="H633" s="10"/>
      <c r="I633" s="10"/>
      <c r="J633" s="10"/>
      <c r="K633" s="10"/>
      <c r="L633" s="69"/>
      <c r="M633" s="10"/>
      <c r="N633" s="10">
        <v>19</v>
      </c>
      <c r="O633" s="10">
        <v>16</v>
      </c>
      <c r="P633" s="10"/>
      <c r="Q633" s="69">
        <f t="shared" si="359"/>
        <v>35</v>
      </c>
      <c r="R633" s="10"/>
      <c r="S633" s="10"/>
      <c r="T633" s="10"/>
      <c r="U633" s="10"/>
      <c r="V633" s="69">
        <f t="shared" si="360"/>
        <v>0</v>
      </c>
      <c r="W633" s="10"/>
      <c r="X633" s="10"/>
      <c r="Y633" s="10"/>
      <c r="Z633" s="10"/>
      <c r="AA633" s="69"/>
      <c r="AB633" s="10"/>
      <c r="AC633" s="10"/>
      <c r="AD633" s="10">
        <v>13</v>
      </c>
      <c r="AE633" s="10"/>
      <c r="AF633" s="69">
        <f t="shared" si="361"/>
        <v>13</v>
      </c>
      <c r="AG633" s="22">
        <f t="shared" si="362"/>
        <v>48</v>
      </c>
      <c r="AH633" s="10">
        <v>29</v>
      </c>
    </row>
    <row r="634" spans="1:34" ht="15.75" x14ac:dyDescent="0.25">
      <c r="A634" s="10" t="s">
        <v>474</v>
      </c>
      <c r="B634" s="10" t="s">
        <v>484</v>
      </c>
      <c r="C634" s="10"/>
      <c r="D634" s="10"/>
      <c r="E634" s="10"/>
      <c r="F634" s="10"/>
      <c r="G634" s="69"/>
      <c r="H634" s="10"/>
      <c r="I634" s="10"/>
      <c r="J634" s="10"/>
      <c r="K634" s="10"/>
      <c r="L634" s="69"/>
      <c r="M634" s="10">
        <v>17</v>
      </c>
      <c r="N634" s="10">
        <v>28</v>
      </c>
      <c r="O634" s="10">
        <v>14</v>
      </c>
      <c r="P634" s="10"/>
      <c r="Q634" s="69">
        <f t="shared" si="359"/>
        <v>59</v>
      </c>
      <c r="R634" s="10"/>
      <c r="S634" s="10"/>
      <c r="T634" s="10"/>
      <c r="U634" s="10"/>
      <c r="V634" s="69">
        <f t="shared" si="360"/>
        <v>0</v>
      </c>
      <c r="W634" s="10"/>
      <c r="X634" s="10"/>
      <c r="Y634" s="10"/>
      <c r="Z634" s="10"/>
      <c r="AA634" s="69"/>
      <c r="AB634" s="10"/>
      <c r="AC634" s="10">
        <v>16</v>
      </c>
      <c r="AD634" s="10">
        <v>22</v>
      </c>
      <c r="AE634" s="10"/>
      <c r="AF634" s="69">
        <f t="shared" si="361"/>
        <v>38</v>
      </c>
      <c r="AG634" s="22">
        <f t="shared" si="362"/>
        <v>97</v>
      </c>
      <c r="AH634" s="10">
        <v>36</v>
      </c>
    </row>
    <row r="635" spans="1:34" ht="15.75" x14ac:dyDescent="0.25">
      <c r="A635" s="10" t="s">
        <v>474</v>
      </c>
      <c r="B635" s="10" t="s">
        <v>208</v>
      </c>
      <c r="C635" s="10"/>
      <c r="D635" s="10"/>
      <c r="E635" s="10"/>
      <c r="F635" s="10"/>
      <c r="G635" s="69"/>
      <c r="H635" s="10"/>
      <c r="I635" s="10"/>
      <c r="J635" s="10"/>
      <c r="K635" s="10"/>
      <c r="L635" s="69"/>
      <c r="M635" s="10">
        <v>16</v>
      </c>
      <c r="N635" s="10">
        <v>27</v>
      </c>
      <c r="O635" s="10">
        <v>14</v>
      </c>
      <c r="P635" s="10"/>
      <c r="Q635" s="69">
        <f t="shared" si="359"/>
        <v>57</v>
      </c>
      <c r="R635" s="10"/>
      <c r="S635" s="10"/>
      <c r="T635" s="10"/>
      <c r="U635" s="10"/>
      <c r="V635" s="69">
        <f t="shared" si="360"/>
        <v>0</v>
      </c>
      <c r="W635" s="10"/>
      <c r="X635" s="10"/>
      <c r="Y635" s="10"/>
      <c r="Z635" s="10"/>
      <c r="AA635" s="69"/>
      <c r="AB635" s="10"/>
      <c r="AC635" s="10"/>
      <c r="AD635" s="10">
        <v>14</v>
      </c>
      <c r="AE635" s="10"/>
      <c r="AF635" s="69">
        <f t="shared" si="361"/>
        <v>14</v>
      </c>
      <c r="AG635" s="22">
        <f t="shared" si="362"/>
        <v>71</v>
      </c>
      <c r="AH635" s="10">
        <v>28</v>
      </c>
    </row>
    <row r="636" spans="1:34" ht="15.75" x14ac:dyDescent="0.25">
      <c r="A636" s="10" t="s">
        <v>474</v>
      </c>
      <c r="B636" s="10" t="s">
        <v>212</v>
      </c>
      <c r="C636" s="10"/>
      <c r="D636" s="10"/>
      <c r="E636" s="10"/>
      <c r="F636" s="10"/>
      <c r="G636" s="69"/>
      <c r="H636" s="10"/>
      <c r="I636" s="10"/>
      <c r="J636" s="10"/>
      <c r="K636" s="10"/>
      <c r="L636" s="69"/>
      <c r="M636" s="10">
        <v>26</v>
      </c>
      <c r="N636" s="10">
        <v>30</v>
      </c>
      <c r="O636" s="10">
        <v>15</v>
      </c>
      <c r="P636" s="10"/>
      <c r="Q636" s="69">
        <f t="shared" si="359"/>
        <v>71</v>
      </c>
      <c r="R636" s="10">
        <v>17</v>
      </c>
      <c r="S636" s="10">
        <v>21</v>
      </c>
      <c r="T636" s="10"/>
      <c r="U636" s="10"/>
      <c r="V636" s="69">
        <f t="shared" si="360"/>
        <v>38</v>
      </c>
      <c r="W636" s="10"/>
      <c r="X636" s="10"/>
      <c r="Y636" s="10"/>
      <c r="Z636" s="10"/>
      <c r="AA636" s="69"/>
      <c r="AB636" s="10">
        <v>19</v>
      </c>
      <c r="AC636" s="10">
        <v>46</v>
      </c>
      <c r="AD636" s="10">
        <v>49</v>
      </c>
      <c r="AE636" s="10"/>
      <c r="AF636" s="69">
        <f t="shared" si="361"/>
        <v>114</v>
      </c>
      <c r="AG636" s="22">
        <f t="shared" si="362"/>
        <v>223</v>
      </c>
      <c r="AH636" s="10">
        <v>85</v>
      </c>
    </row>
    <row r="637" spans="1:34" ht="47.25" x14ac:dyDescent="0.25">
      <c r="A637" s="10" t="s">
        <v>474</v>
      </c>
      <c r="B637" s="10" t="s">
        <v>485</v>
      </c>
      <c r="C637" s="10"/>
      <c r="D637" s="10"/>
      <c r="E637" s="10"/>
      <c r="F637" s="10"/>
      <c r="G637" s="69"/>
      <c r="H637" s="10"/>
      <c r="I637" s="10"/>
      <c r="J637" s="10"/>
      <c r="K637" s="10"/>
      <c r="L637" s="69"/>
      <c r="M637" s="10">
        <v>33</v>
      </c>
      <c r="N637" s="10">
        <v>30</v>
      </c>
      <c r="O637" s="10">
        <v>15</v>
      </c>
      <c r="P637" s="10"/>
      <c r="Q637" s="69">
        <f t="shared" si="359"/>
        <v>78</v>
      </c>
      <c r="R637" s="10">
        <v>21</v>
      </c>
      <c r="S637" s="10">
        <v>22</v>
      </c>
      <c r="T637" s="10"/>
      <c r="U637" s="10"/>
      <c r="V637" s="69">
        <f t="shared" si="360"/>
        <v>43</v>
      </c>
      <c r="W637" s="10"/>
      <c r="X637" s="10"/>
      <c r="Y637" s="10"/>
      <c r="Z637" s="10"/>
      <c r="AA637" s="69"/>
      <c r="AB637" s="10">
        <v>29</v>
      </c>
      <c r="AC637" s="10">
        <v>56</v>
      </c>
      <c r="AD637" s="10">
        <v>62</v>
      </c>
      <c r="AE637" s="10"/>
      <c r="AF637" s="69">
        <f t="shared" si="361"/>
        <v>147</v>
      </c>
      <c r="AG637" s="22">
        <f t="shared" si="362"/>
        <v>268</v>
      </c>
      <c r="AH637" s="10">
        <v>99</v>
      </c>
    </row>
    <row r="638" spans="1:34" ht="31.5" x14ac:dyDescent="0.25">
      <c r="A638" s="10" t="s">
        <v>474</v>
      </c>
      <c r="B638" s="10" t="s">
        <v>269</v>
      </c>
      <c r="C638" s="10"/>
      <c r="D638" s="10"/>
      <c r="E638" s="10"/>
      <c r="F638" s="10"/>
      <c r="G638" s="69"/>
      <c r="H638" s="10"/>
      <c r="I638" s="10"/>
      <c r="J638" s="10"/>
      <c r="K638" s="10"/>
      <c r="L638" s="69"/>
      <c r="M638" s="10">
        <v>20</v>
      </c>
      <c r="N638" s="10">
        <v>32</v>
      </c>
      <c r="O638" s="10"/>
      <c r="P638" s="10"/>
      <c r="Q638" s="69">
        <f t="shared" si="359"/>
        <v>52</v>
      </c>
      <c r="R638" s="10">
        <v>23</v>
      </c>
      <c r="S638" s="10">
        <v>21</v>
      </c>
      <c r="T638" s="10"/>
      <c r="U638" s="10"/>
      <c r="V638" s="69">
        <f t="shared" si="360"/>
        <v>44</v>
      </c>
      <c r="W638" s="10"/>
      <c r="X638" s="10"/>
      <c r="Y638" s="10"/>
      <c r="Z638" s="10"/>
      <c r="AA638" s="69"/>
      <c r="AB638" s="10"/>
      <c r="AC638" s="10"/>
      <c r="AD638" s="10"/>
      <c r="AE638" s="10"/>
      <c r="AF638" s="69">
        <f t="shared" si="361"/>
        <v>0</v>
      </c>
      <c r="AG638" s="22">
        <f t="shared" si="362"/>
        <v>96</v>
      </c>
      <c r="AH638" s="10">
        <v>21</v>
      </c>
    </row>
    <row r="639" spans="1:34" ht="15.75" x14ac:dyDescent="0.25">
      <c r="A639" s="10" t="s">
        <v>474</v>
      </c>
      <c r="B639" s="10" t="s">
        <v>228</v>
      </c>
      <c r="C639" s="10"/>
      <c r="D639" s="10"/>
      <c r="E639" s="10"/>
      <c r="F639" s="10"/>
      <c r="G639" s="69"/>
      <c r="H639" s="10"/>
      <c r="I639" s="10"/>
      <c r="J639" s="10"/>
      <c r="K639" s="10"/>
      <c r="L639" s="69"/>
      <c r="M639" s="10">
        <v>26</v>
      </c>
      <c r="N639" s="10">
        <v>25</v>
      </c>
      <c r="O639" s="10">
        <v>24</v>
      </c>
      <c r="P639" s="10"/>
      <c r="Q639" s="69">
        <f t="shared" si="359"/>
        <v>75</v>
      </c>
      <c r="R639" s="10">
        <v>12</v>
      </c>
      <c r="S639" s="10">
        <v>23</v>
      </c>
      <c r="T639" s="10"/>
      <c r="U639" s="10"/>
      <c r="V639" s="69">
        <f t="shared" si="360"/>
        <v>35</v>
      </c>
      <c r="W639" s="10"/>
      <c r="X639" s="10"/>
      <c r="Y639" s="10"/>
      <c r="Z639" s="10"/>
      <c r="AA639" s="69"/>
      <c r="AB639" s="10">
        <v>28</v>
      </c>
      <c r="AC639" s="10">
        <v>56</v>
      </c>
      <c r="AD639" s="10">
        <v>41</v>
      </c>
      <c r="AE639" s="10"/>
      <c r="AF639" s="69">
        <f t="shared" si="361"/>
        <v>125</v>
      </c>
      <c r="AG639" s="22">
        <f t="shared" si="362"/>
        <v>235</v>
      </c>
      <c r="AH639" s="10">
        <v>88</v>
      </c>
    </row>
    <row r="640" spans="1:34" ht="15.75" x14ac:dyDescent="0.25">
      <c r="A640" s="10" t="s">
        <v>474</v>
      </c>
      <c r="B640" s="10" t="s">
        <v>486</v>
      </c>
      <c r="C640" s="10"/>
      <c r="D640" s="10"/>
      <c r="E640" s="10"/>
      <c r="F640" s="10"/>
      <c r="G640" s="69"/>
      <c r="H640" s="10"/>
      <c r="I640" s="10"/>
      <c r="J640" s="10"/>
      <c r="K640" s="10"/>
      <c r="L640" s="69"/>
      <c r="M640" s="10">
        <v>15</v>
      </c>
      <c r="N640" s="10"/>
      <c r="O640" s="10"/>
      <c r="P640" s="10"/>
      <c r="Q640" s="69">
        <f t="shared" si="359"/>
        <v>15</v>
      </c>
      <c r="R640" s="10"/>
      <c r="S640" s="10"/>
      <c r="T640" s="10"/>
      <c r="U640" s="10"/>
      <c r="V640" s="69">
        <f t="shared" si="360"/>
        <v>0</v>
      </c>
      <c r="W640" s="10"/>
      <c r="X640" s="10"/>
      <c r="Y640" s="10"/>
      <c r="Z640" s="10"/>
      <c r="AA640" s="69"/>
      <c r="AB640" s="10"/>
      <c r="AC640" s="10"/>
      <c r="AD640" s="10"/>
      <c r="AE640" s="10"/>
      <c r="AF640" s="69">
        <f t="shared" si="361"/>
        <v>0</v>
      </c>
      <c r="AG640" s="22">
        <f t="shared" si="362"/>
        <v>15</v>
      </c>
      <c r="AH640" s="10"/>
    </row>
    <row r="641" spans="1:35" ht="31.5" x14ac:dyDescent="0.25">
      <c r="A641" s="10" t="s">
        <v>474</v>
      </c>
      <c r="B641" s="10" t="s">
        <v>351</v>
      </c>
      <c r="C641" s="10"/>
      <c r="D641" s="10"/>
      <c r="E641" s="10"/>
      <c r="F641" s="10"/>
      <c r="G641" s="69"/>
      <c r="H641" s="10"/>
      <c r="I641" s="10"/>
      <c r="J641" s="10"/>
      <c r="K641" s="10"/>
      <c r="L641" s="69"/>
      <c r="M641" s="10">
        <v>24</v>
      </c>
      <c r="N641" s="10"/>
      <c r="O641" s="10"/>
      <c r="P641" s="10"/>
      <c r="Q641" s="69">
        <f t="shared" si="359"/>
        <v>24</v>
      </c>
      <c r="R641" s="10"/>
      <c r="S641" s="10"/>
      <c r="T641" s="10"/>
      <c r="U641" s="10"/>
      <c r="V641" s="69">
        <f t="shared" si="360"/>
        <v>0</v>
      </c>
      <c r="W641" s="10"/>
      <c r="X641" s="10"/>
      <c r="Y641" s="10"/>
      <c r="Z641" s="10"/>
      <c r="AA641" s="69"/>
      <c r="AB641" s="10"/>
      <c r="AC641" s="10"/>
      <c r="AD641" s="10"/>
      <c r="AE641" s="10"/>
      <c r="AF641" s="69">
        <f t="shared" si="361"/>
        <v>0</v>
      </c>
      <c r="AG641" s="22">
        <f t="shared" si="362"/>
        <v>24</v>
      </c>
      <c r="AH641" s="10"/>
    </row>
    <row r="642" spans="1:35" ht="15.75" x14ac:dyDescent="0.25">
      <c r="A642" s="22" t="s">
        <v>474</v>
      </c>
      <c r="B642" s="22" t="s">
        <v>32</v>
      </c>
      <c r="C642" s="22"/>
      <c r="D642" s="22"/>
      <c r="E642" s="22"/>
      <c r="F642" s="22"/>
      <c r="G642" s="73"/>
      <c r="H642" s="22"/>
      <c r="I642" s="22"/>
      <c r="J642" s="22"/>
      <c r="K642" s="22"/>
      <c r="L642" s="73"/>
      <c r="M642" s="22">
        <f t="shared" ref="M642:AF642" si="363">SUM(M612:M641)</f>
        <v>727</v>
      </c>
      <c r="N642" s="22">
        <f t="shared" si="363"/>
        <v>741</v>
      </c>
      <c r="O642" s="22">
        <f t="shared" si="363"/>
        <v>457</v>
      </c>
      <c r="P642" s="22">
        <f t="shared" si="363"/>
        <v>24</v>
      </c>
      <c r="Q642" s="22">
        <f t="shared" si="363"/>
        <v>1949</v>
      </c>
      <c r="R642" s="22">
        <f t="shared" si="363"/>
        <v>352</v>
      </c>
      <c r="S642" s="22">
        <f t="shared" si="363"/>
        <v>320</v>
      </c>
      <c r="T642" s="22">
        <f t="shared" si="363"/>
        <v>17</v>
      </c>
      <c r="U642" s="22">
        <f t="shared" si="363"/>
        <v>0</v>
      </c>
      <c r="V642" s="69">
        <f t="shared" si="360"/>
        <v>689</v>
      </c>
      <c r="W642" s="22">
        <f t="shared" si="363"/>
        <v>0</v>
      </c>
      <c r="X642" s="22">
        <f t="shared" si="363"/>
        <v>0</v>
      </c>
      <c r="Y642" s="22">
        <f t="shared" si="363"/>
        <v>0</v>
      </c>
      <c r="Z642" s="22">
        <f t="shared" si="363"/>
        <v>0</v>
      </c>
      <c r="AA642" s="73"/>
      <c r="AB642" s="22">
        <f t="shared" si="363"/>
        <v>253</v>
      </c>
      <c r="AC642" s="22">
        <f t="shared" si="363"/>
        <v>546</v>
      </c>
      <c r="AD642" s="22">
        <f t="shared" si="363"/>
        <v>558</v>
      </c>
      <c r="AE642" s="22">
        <f t="shared" si="363"/>
        <v>0</v>
      </c>
      <c r="AF642" s="22">
        <f t="shared" si="363"/>
        <v>1357</v>
      </c>
      <c r="AG642" s="22">
        <f t="shared" si="362"/>
        <v>3995</v>
      </c>
      <c r="AH642" s="22">
        <f>SUM(AH612:AH641)</f>
        <v>1338</v>
      </c>
      <c r="AI642">
        <v>3995</v>
      </c>
    </row>
    <row r="643" spans="1:35" ht="18.75" x14ac:dyDescent="0.3">
      <c r="A643" s="27" t="s">
        <v>488</v>
      </c>
    </row>
    <row r="644" spans="1:35" ht="27.75" customHeight="1" x14ac:dyDescent="0.25">
      <c r="A644" s="10" t="s">
        <v>489</v>
      </c>
      <c r="B644" s="10" t="s">
        <v>226</v>
      </c>
      <c r="C644" s="10"/>
      <c r="D644" s="10"/>
      <c r="E644" s="10"/>
      <c r="F644" s="10"/>
      <c r="G644" s="69"/>
      <c r="H644" s="10"/>
      <c r="I644" s="10"/>
      <c r="J644" s="10"/>
      <c r="K644" s="10"/>
      <c r="L644" s="69"/>
      <c r="M644" s="10">
        <v>223</v>
      </c>
      <c r="N644" s="10">
        <v>193</v>
      </c>
      <c r="O644" s="10">
        <v>137</v>
      </c>
      <c r="P644" s="10">
        <v>0</v>
      </c>
      <c r="Q644" s="69">
        <f>SUM(M644:P644)</f>
        <v>553</v>
      </c>
      <c r="R644" s="10"/>
      <c r="S644" s="10">
        <v>144</v>
      </c>
      <c r="T644" s="10">
        <v>50</v>
      </c>
      <c r="U644" s="10">
        <v>0</v>
      </c>
      <c r="V644" s="69">
        <f>SUM(R644:U644)</f>
        <v>194</v>
      </c>
      <c r="W644" s="10"/>
      <c r="X644" s="10"/>
      <c r="Y644" s="10"/>
      <c r="Z644" s="10"/>
      <c r="AA644" s="69"/>
      <c r="AB644" s="10"/>
      <c r="AC644" s="10">
        <v>221</v>
      </c>
      <c r="AD644" s="10">
        <v>202</v>
      </c>
      <c r="AE644" s="60">
        <v>285</v>
      </c>
      <c r="AF644" s="69">
        <f>SUM(AB644:AE644)</f>
        <v>708</v>
      </c>
      <c r="AG644" s="10">
        <f>AF644+AA644+V644+Q644</f>
        <v>1455</v>
      </c>
      <c r="AH644" s="10">
        <v>472</v>
      </c>
    </row>
    <row r="645" spans="1:35" ht="31.5" x14ac:dyDescent="0.25">
      <c r="A645" s="22" t="s">
        <v>489</v>
      </c>
      <c r="B645" s="22" t="s">
        <v>32</v>
      </c>
      <c r="C645" s="22"/>
      <c r="D645" s="22"/>
      <c r="E645" s="22"/>
      <c r="F645" s="22"/>
      <c r="G645" s="73"/>
      <c r="H645" s="22"/>
      <c r="I645" s="22"/>
      <c r="J645" s="22"/>
      <c r="K645" s="22"/>
      <c r="L645" s="73"/>
      <c r="M645" s="22">
        <v>223</v>
      </c>
      <c r="N645" s="22">
        <v>193</v>
      </c>
      <c r="O645" s="22">
        <v>137</v>
      </c>
      <c r="P645" s="22"/>
      <c r="Q645" s="69">
        <f>SUM(M645:P645)</f>
        <v>553</v>
      </c>
      <c r="R645" s="22"/>
      <c r="S645" s="22">
        <v>144</v>
      </c>
      <c r="T645" s="22">
        <v>50</v>
      </c>
      <c r="U645" s="22"/>
      <c r="V645" s="69">
        <f>SUM(R645:U645)</f>
        <v>194</v>
      </c>
      <c r="W645" s="22"/>
      <c r="X645" s="22"/>
      <c r="Y645" s="22"/>
      <c r="Z645" s="22"/>
      <c r="AA645" s="73"/>
      <c r="AB645" s="22"/>
      <c r="AC645" s="22">
        <v>221</v>
      </c>
      <c r="AD645" s="22">
        <v>202</v>
      </c>
      <c r="AE645" s="22">
        <v>285</v>
      </c>
      <c r="AF645" s="69">
        <f>SUM(AB645:AE645)</f>
        <v>708</v>
      </c>
      <c r="AG645" s="10">
        <f>AF645+AA645+V645+Q645</f>
        <v>1455</v>
      </c>
      <c r="AH645" s="22">
        <v>472</v>
      </c>
      <c r="AI645" s="59">
        <v>1455</v>
      </c>
    </row>
    <row r="646" spans="1:35" ht="18.75" x14ac:dyDescent="0.3">
      <c r="A646" s="27" t="s">
        <v>491</v>
      </c>
    </row>
    <row r="647" spans="1:35" ht="47.25" x14ac:dyDescent="0.25">
      <c r="A647" s="10" t="s">
        <v>492</v>
      </c>
      <c r="B647" s="10" t="s">
        <v>495</v>
      </c>
      <c r="C647" s="10">
        <v>15</v>
      </c>
      <c r="D647" s="10">
        <v>12</v>
      </c>
      <c r="E647" s="10">
        <v>14</v>
      </c>
      <c r="F647" s="10">
        <v>0</v>
      </c>
      <c r="G647" s="69">
        <f>SUM(C647:F647)</f>
        <v>41</v>
      </c>
      <c r="H647" s="10"/>
      <c r="I647" s="10"/>
      <c r="J647" s="10"/>
      <c r="K647" s="10"/>
      <c r="L647" s="69"/>
      <c r="M647" s="10"/>
      <c r="N647" s="10"/>
      <c r="O647" s="10">
        <v>1</v>
      </c>
      <c r="P647" s="10">
        <v>0</v>
      </c>
      <c r="Q647" s="69">
        <f>SUM(M647:P647)</f>
        <v>1</v>
      </c>
      <c r="R647" s="10"/>
      <c r="S647" s="10">
        <v>1</v>
      </c>
      <c r="T647" s="10">
        <v>1</v>
      </c>
      <c r="U647" s="10">
        <v>0</v>
      </c>
      <c r="V647" s="69">
        <f>SUM(R647:U647)</f>
        <v>2</v>
      </c>
      <c r="W647" s="10"/>
      <c r="X647" s="10">
        <v>2</v>
      </c>
      <c r="Y647" s="10"/>
      <c r="Z647" s="10">
        <v>0</v>
      </c>
      <c r="AA647" s="69">
        <f>SUM(W647:Z647)</f>
        <v>2</v>
      </c>
      <c r="AB647" s="10">
        <v>7</v>
      </c>
      <c r="AC647" s="10">
        <v>36</v>
      </c>
      <c r="AD647" s="10"/>
      <c r="AE647" s="10">
        <v>0</v>
      </c>
      <c r="AF647" s="69">
        <f>SUM(AB647:AE647)</f>
        <v>43</v>
      </c>
      <c r="AG647" s="22">
        <f>AF647+AA647+V647+Q647+L647+G647</f>
        <v>89</v>
      </c>
      <c r="AH647" s="10">
        <f t="shared" ref="AH647:AH665" si="364">E647+J647+O647+T647+Y647+AD647</f>
        <v>16</v>
      </c>
    </row>
    <row r="648" spans="1:35" ht="101.25" customHeight="1" x14ac:dyDescent="0.25">
      <c r="A648" s="10" t="s">
        <v>492</v>
      </c>
      <c r="B648" s="10" t="s">
        <v>496</v>
      </c>
      <c r="C648" s="10">
        <v>15</v>
      </c>
      <c r="D648" s="10">
        <v>15</v>
      </c>
      <c r="E648" s="10">
        <v>19</v>
      </c>
      <c r="F648" s="10"/>
      <c r="G648" s="69">
        <f t="shared" ref="G648:G665" si="365">SUM(C648:F648)</f>
        <v>49</v>
      </c>
      <c r="H648" s="10"/>
      <c r="I648" s="10"/>
      <c r="J648" s="10"/>
      <c r="K648" s="10"/>
      <c r="L648" s="69"/>
      <c r="M648" s="10">
        <v>3</v>
      </c>
      <c r="N648" s="10">
        <v>3</v>
      </c>
      <c r="O648" s="10"/>
      <c r="P648" s="10"/>
      <c r="Q648" s="69">
        <f t="shared" ref="Q648:Q664" si="366">SUM(M648:P648)</f>
        <v>6</v>
      </c>
      <c r="R648" s="10"/>
      <c r="S648" s="10"/>
      <c r="T648" s="10">
        <v>1</v>
      </c>
      <c r="U648" s="10"/>
      <c r="V648" s="69">
        <f t="shared" ref="V648:V665" si="367">SUM(R648:U648)</f>
        <v>1</v>
      </c>
      <c r="W648" s="10"/>
      <c r="X648" s="10">
        <v>8</v>
      </c>
      <c r="Y648" s="10"/>
      <c r="Z648" s="10"/>
      <c r="AA648" s="69">
        <f t="shared" ref="AA648:AA665" si="368">SUM(W648:Z648)</f>
        <v>8</v>
      </c>
      <c r="AB648" s="10">
        <v>10</v>
      </c>
      <c r="AC648" s="10">
        <v>4</v>
      </c>
      <c r="AD648" s="10"/>
      <c r="AE648" s="10"/>
      <c r="AF648" s="69">
        <f t="shared" ref="AF648:AF664" si="369">SUM(AB648:AE648)</f>
        <v>14</v>
      </c>
      <c r="AG648" s="22">
        <f t="shared" ref="AG648:AG665" si="370">AF648+AA648+V648+Q648+L648+G648</f>
        <v>78</v>
      </c>
      <c r="AH648" s="10">
        <f t="shared" si="364"/>
        <v>20</v>
      </c>
    </row>
    <row r="649" spans="1:35" ht="47.25" x14ac:dyDescent="0.25">
      <c r="A649" s="10" t="s">
        <v>492</v>
      </c>
      <c r="B649" s="10" t="s">
        <v>368</v>
      </c>
      <c r="C649" s="10">
        <v>15</v>
      </c>
      <c r="D649" s="10">
        <v>16</v>
      </c>
      <c r="E649" s="10">
        <v>22</v>
      </c>
      <c r="F649" s="10"/>
      <c r="G649" s="69">
        <f t="shared" si="365"/>
        <v>53</v>
      </c>
      <c r="H649" s="10"/>
      <c r="I649" s="10"/>
      <c r="J649" s="10"/>
      <c r="K649" s="10"/>
      <c r="L649" s="69"/>
      <c r="M649" s="10">
        <v>4</v>
      </c>
      <c r="N649" s="10">
        <v>2</v>
      </c>
      <c r="O649" s="10">
        <v>3</v>
      </c>
      <c r="P649" s="10"/>
      <c r="Q649" s="69">
        <f t="shared" si="366"/>
        <v>9</v>
      </c>
      <c r="R649" s="10"/>
      <c r="S649" s="10">
        <v>6</v>
      </c>
      <c r="T649" s="10"/>
      <c r="U649" s="10"/>
      <c r="V649" s="69">
        <f t="shared" si="367"/>
        <v>6</v>
      </c>
      <c r="W649" s="10">
        <v>1</v>
      </c>
      <c r="X649" s="10">
        <v>3</v>
      </c>
      <c r="Y649" s="10"/>
      <c r="Z649" s="10"/>
      <c r="AA649" s="69">
        <f t="shared" si="368"/>
        <v>4</v>
      </c>
      <c r="AB649" s="10">
        <v>5</v>
      </c>
      <c r="AC649" s="10">
        <v>9</v>
      </c>
      <c r="AD649" s="10"/>
      <c r="AE649" s="10"/>
      <c r="AF649" s="69">
        <f t="shared" si="369"/>
        <v>14</v>
      </c>
      <c r="AG649" s="22">
        <f t="shared" si="370"/>
        <v>86</v>
      </c>
      <c r="AH649" s="10">
        <f t="shared" si="364"/>
        <v>25</v>
      </c>
    </row>
    <row r="650" spans="1:35" ht="54.75" customHeight="1" x14ac:dyDescent="0.25">
      <c r="A650" s="10" t="s">
        <v>492</v>
      </c>
      <c r="B650" s="10" t="s">
        <v>497</v>
      </c>
      <c r="C650" s="10">
        <v>15</v>
      </c>
      <c r="D650" s="10">
        <v>16</v>
      </c>
      <c r="E650" s="10">
        <v>22</v>
      </c>
      <c r="F650" s="10"/>
      <c r="G650" s="69">
        <f t="shared" si="365"/>
        <v>53</v>
      </c>
      <c r="H650" s="10"/>
      <c r="I650" s="10"/>
      <c r="J650" s="10"/>
      <c r="K650" s="10"/>
      <c r="L650" s="69"/>
      <c r="M650" s="10">
        <v>24</v>
      </c>
      <c r="N650" s="10">
        <v>13</v>
      </c>
      <c r="O650" s="10">
        <v>2</v>
      </c>
      <c r="P650" s="10"/>
      <c r="Q650" s="69">
        <f t="shared" si="366"/>
        <v>39</v>
      </c>
      <c r="R650" s="10"/>
      <c r="S650" s="10">
        <v>7</v>
      </c>
      <c r="T650" s="10">
        <v>7</v>
      </c>
      <c r="U650" s="10"/>
      <c r="V650" s="69">
        <f t="shared" si="367"/>
        <v>14</v>
      </c>
      <c r="W650" s="10"/>
      <c r="X650" s="10"/>
      <c r="Y650" s="10">
        <v>18</v>
      </c>
      <c r="Z650" s="10"/>
      <c r="AA650" s="69">
        <f t="shared" si="368"/>
        <v>18</v>
      </c>
      <c r="AB650" s="10"/>
      <c r="AC650" s="10"/>
      <c r="AD650" s="10">
        <v>5</v>
      </c>
      <c r="AE650" s="10"/>
      <c r="AF650" s="69">
        <f t="shared" si="369"/>
        <v>5</v>
      </c>
      <c r="AG650" s="22">
        <f t="shared" si="370"/>
        <v>129</v>
      </c>
      <c r="AH650" s="10">
        <f t="shared" si="364"/>
        <v>54</v>
      </c>
    </row>
    <row r="651" spans="1:35" ht="15.75" x14ac:dyDescent="0.25">
      <c r="A651" s="10" t="s">
        <v>492</v>
      </c>
      <c r="B651" s="10" t="s">
        <v>498</v>
      </c>
      <c r="C651" s="10">
        <v>10</v>
      </c>
      <c r="D651" s="10">
        <v>9</v>
      </c>
      <c r="E651" s="10"/>
      <c r="F651" s="10"/>
      <c r="G651" s="69">
        <f t="shared" si="365"/>
        <v>19</v>
      </c>
      <c r="H651" s="10"/>
      <c r="I651" s="10"/>
      <c r="J651" s="10"/>
      <c r="K651" s="10"/>
      <c r="L651" s="69"/>
      <c r="M651" s="10"/>
      <c r="N651" s="10"/>
      <c r="O651" s="10"/>
      <c r="P651" s="10"/>
      <c r="Q651" s="69">
        <f t="shared" si="366"/>
        <v>0</v>
      </c>
      <c r="R651" s="10"/>
      <c r="S651" s="10"/>
      <c r="T651" s="10"/>
      <c r="U651" s="10"/>
      <c r="V651" s="69">
        <f t="shared" si="367"/>
        <v>0</v>
      </c>
      <c r="W651" s="10"/>
      <c r="X651" s="10"/>
      <c r="Y651" s="10">
        <v>3</v>
      </c>
      <c r="Z651" s="10"/>
      <c r="AA651" s="69">
        <f t="shared" si="368"/>
        <v>3</v>
      </c>
      <c r="AB651" s="10">
        <v>15</v>
      </c>
      <c r="AC651" s="10"/>
      <c r="AD651" s="10">
        <v>4</v>
      </c>
      <c r="AE651" s="10"/>
      <c r="AF651" s="69">
        <f t="shared" si="369"/>
        <v>19</v>
      </c>
      <c r="AG651" s="22">
        <f t="shared" si="370"/>
        <v>41</v>
      </c>
      <c r="AH651" s="10">
        <f t="shared" si="364"/>
        <v>7</v>
      </c>
    </row>
    <row r="652" spans="1:35" ht="63" x14ac:dyDescent="0.25">
      <c r="A652" s="10" t="s">
        <v>492</v>
      </c>
      <c r="B652" s="10" t="s">
        <v>499</v>
      </c>
      <c r="C652" s="10">
        <v>10</v>
      </c>
      <c r="D652" s="10">
        <v>10</v>
      </c>
      <c r="E652" s="10"/>
      <c r="F652" s="10"/>
      <c r="G652" s="69">
        <f t="shared" si="365"/>
        <v>20</v>
      </c>
      <c r="H652" s="10"/>
      <c r="I652" s="10"/>
      <c r="J652" s="10"/>
      <c r="K652" s="10"/>
      <c r="L652" s="69"/>
      <c r="M652" s="10">
        <v>15</v>
      </c>
      <c r="N652" s="10">
        <v>6</v>
      </c>
      <c r="O652" s="10">
        <v>5</v>
      </c>
      <c r="P652" s="10"/>
      <c r="Q652" s="69">
        <f t="shared" si="366"/>
        <v>26</v>
      </c>
      <c r="R652" s="10"/>
      <c r="S652" s="10">
        <v>1</v>
      </c>
      <c r="T652" s="10">
        <v>4</v>
      </c>
      <c r="U652" s="10"/>
      <c r="V652" s="69">
        <f t="shared" si="367"/>
        <v>5</v>
      </c>
      <c r="W652" s="10"/>
      <c r="X652" s="10"/>
      <c r="Y652" s="10"/>
      <c r="Z652" s="10"/>
      <c r="AA652" s="69">
        <f t="shared" si="368"/>
        <v>0</v>
      </c>
      <c r="AB652" s="10"/>
      <c r="AC652" s="10"/>
      <c r="AD652" s="10"/>
      <c r="AE652" s="10"/>
      <c r="AF652" s="69">
        <f t="shared" si="369"/>
        <v>0</v>
      </c>
      <c r="AG652" s="22">
        <f t="shared" si="370"/>
        <v>51</v>
      </c>
      <c r="AH652" s="10">
        <f t="shared" si="364"/>
        <v>9</v>
      </c>
    </row>
    <row r="653" spans="1:35" ht="63" x14ac:dyDescent="0.25">
      <c r="A653" s="10" t="s">
        <v>492</v>
      </c>
      <c r="B653" s="10" t="s">
        <v>500</v>
      </c>
      <c r="C653" s="10"/>
      <c r="D653" s="10"/>
      <c r="E653" s="10"/>
      <c r="F653" s="10"/>
      <c r="G653" s="69">
        <f t="shared" si="365"/>
        <v>0</v>
      </c>
      <c r="H653" s="10"/>
      <c r="I653" s="10"/>
      <c r="J653" s="10"/>
      <c r="K653" s="10"/>
      <c r="L653" s="69"/>
      <c r="M653" s="10"/>
      <c r="N653" s="10"/>
      <c r="O653" s="10"/>
      <c r="P653" s="10"/>
      <c r="Q653" s="69">
        <f t="shared" si="366"/>
        <v>0</v>
      </c>
      <c r="R653" s="10"/>
      <c r="S653" s="10"/>
      <c r="T653" s="10"/>
      <c r="U653" s="10"/>
      <c r="V653" s="69">
        <f t="shared" si="367"/>
        <v>0</v>
      </c>
      <c r="W653" s="10"/>
      <c r="X653" s="10"/>
      <c r="Y653" s="10">
        <v>3</v>
      </c>
      <c r="Z653" s="10"/>
      <c r="AA653" s="69">
        <f t="shared" si="368"/>
        <v>3</v>
      </c>
      <c r="AB653" s="10">
        <v>5</v>
      </c>
      <c r="AC653" s="10"/>
      <c r="AD653" s="10">
        <v>7</v>
      </c>
      <c r="AE653" s="10"/>
      <c r="AF653" s="69">
        <f t="shared" si="369"/>
        <v>12</v>
      </c>
      <c r="AG653" s="22">
        <f t="shared" si="370"/>
        <v>15</v>
      </c>
      <c r="AH653" s="10">
        <f t="shared" si="364"/>
        <v>10</v>
      </c>
    </row>
    <row r="654" spans="1:35" ht="63" x14ac:dyDescent="0.25">
      <c r="A654" s="10" t="s">
        <v>492</v>
      </c>
      <c r="B654" s="10" t="s">
        <v>501</v>
      </c>
      <c r="C654" s="10">
        <v>12</v>
      </c>
      <c r="D654" s="10">
        <v>10</v>
      </c>
      <c r="E654" s="10"/>
      <c r="F654" s="10"/>
      <c r="G654" s="69">
        <f t="shared" si="365"/>
        <v>22</v>
      </c>
      <c r="H654" s="10"/>
      <c r="I654" s="10"/>
      <c r="J654" s="10"/>
      <c r="K654" s="10"/>
      <c r="L654" s="69"/>
      <c r="M654" s="10"/>
      <c r="N654" s="10"/>
      <c r="O654" s="10"/>
      <c r="P654" s="10"/>
      <c r="Q654" s="69">
        <f t="shared" si="366"/>
        <v>0</v>
      </c>
      <c r="R654" s="10"/>
      <c r="S654" s="10">
        <v>1</v>
      </c>
      <c r="T654" s="10"/>
      <c r="U654" s="10"/>
      <c r="V654" s="69">
        <f t="shared" si="367"/>
        <v>1</v>
      </c>
      <c r="W654" s="10"/>
      <c r="X654" s="10"/>
      <c r="Y654" s="10"/>
      <c r="Z654" s="10"/>
      <c r="AA654" s="69">
        <f t="shared" si="368"/>
        <v>0</v>
      </c>
      <c r="AB654" s="10"/>
      <c r="AC654" s="10"/>
      <c r="AD654" s="10"/>
      <c r="AE654" s="10"/>
      <c r="AF654" s="69">
        <f t="shared" si="369"/>
        <v>0</v>
      </c>
      <c r="AG654" s="22">
        <f t="shared" si="370"/>
        <v>23</v>
      </c>
      <c r="AH654" s="10">
        <f t="shared" si="364"/>
        <v>0</v>
      </c>
    </row>
    <row r="655" spans="1:35" ht="31.5" x14ac:dyDescent="0.25">
      <c r="A655" s="10" t="s">
        <v>492</v>
      </c>
      <c r="B655" s="10" t="s">
        <v>502</v>
      </c>
      <c r="C655" s="10">
        <v>10</v>
      </c>
      <c r="D655" s="10">
        <v>10</v>
      </c>
      <c r="E655" s="10"/>
      <c r="F655" s="10"/>
      <c r="G655" s="69">
        <f t="shared" si="365"/>
        <v>20</v>
      </c>
      <c r="H655" s="10"/>
      <c r="I655" s="10"/>
      <c r="J655" s="10"/>
      <c r="K655" s="10"/>
      <c r="L655" s="69"/>
      <c r="M655" s="10">
        <v>12</v>
      </c>
      <c r="N655" s="10">
        <v>3</v>
      </c>
      <c r="O655" s="10">
        <v>12</v>
      </c>
      <c r="P655" s="10"/>
      <c r="Q655" s="69">
        <f t="shared" si="366"/>
        <v>27</v>
      </c>
      <c r="R655" s="10"/>
      <c r="S655" s="10">
        <v>5</v>
      </c>
      <c r="T655" s="10">
        <v>5</v>
      </c>
      <c r="U655" s="10"/>
      <c r="V655" s="69">
        <f t="shared" si="367"/>
        <v>10</v>
      </c>
      <c r="W655" s="10">
        <v>2</v>
      </c>
      <c r="X655" s="10">
        <v>5</v>
      </c>
      <c r="Y655" s="10"/>
      <c r="Z655" s="10"/>
      <c r="AA655" s="69">
        <f t="shared" si="368"/>
        <v>7</v>
      </c>
      <c r="AB655" s="10">
        <v>11</v>
      </c>
      <c r="AC655" s="10">
        <v>6</v>
      </c>
      <c r="AD655" s="10"/>
      <c r="AE655" s="10"/>
      <c r="AF655" s="69">
        <f t="shared" si="369"/>
        <v>17</v>
      </c>
      <c r="AG655" s="22">
        <f t="shared" si="370"/>
        <v>81</v>
      </c>
      <c r="AH655" s="10">
        <f t="shared" si="364"/>
        <v>17</v>
      </c>
    </row>
    <row r="656" spans="1:35" ht="31.5" x14ac:dyDescent="0.25">
      <c r="A656" s="10" t="s">
        <v>492</v>
      </c>
      <c r="B656" s="10" t="s">
        <v>503</v>
      </c>
      <c r="C656" s="10"/>
      <c r="D656" s="10"/>
      <c r="E656" s="10"/>
      <c r="F656" s="10"/>
      <c r="G656" s="69">
        <f t="shared" si="365"/>
        <v>0</v>
      </c>
      <c r="H656" s="10"/>
      <c r="I656" s="10"/>
      <c r="J656" s="10"/>
      <c r="K656" s="10"/>
      <c r="L656" s="69"/>
      <c r="M656" s="10">
        <v>22</v>
      </c>
      <c r="N656" s="10">
        <v>22</v>
      </c>
      <c r="O656" s="10">
        <v>15</v>
      </c>
      <c r="P656" s="10"/>
      <c r="Q656" s="69">
        <f t="shared" si="366"/>
        <v>59</v>
      </c>
      <c r="R656" s="10"/>
      <c r="S656" s="10">
        <v>8</v>
      </c>
      <c r="T656" s="10">
        <v>9</v>
      </c>
      <c r="U656" s="10"/>
      <c r="V656" s="69">
        <f t="shared" si="367"/>
        <v>17</v>
      </c>
      <c r="W656" s="10"/>
      <c r="X656" s="10"/>
      <c r="Y656" s="10"/>
      <c r="Z656" s="10"/>
      <c r="AA656" s="69">
        <f t="shared" si="368"/>
        <v>0</v>
      </c>
      <c r="AB656" s="10"/>
      <c r="AC656" s="10"/>
      <c r="AD656" s="10"/>
      <c r="AE656" s="10"/>
      <c r="AF656" s="69">
        <f t="shared" si="369"/>
        <v>0</v>
      </c>
      <c r="AG656" s="22">
        <f t="shared" si="370"/>
        <v>76</v>
      </c>
      <c r="AH656" s="10">
        <f t="shared" si="364"/>
        <v>24</v>
      </c>
    </row>
    <row r="657" spans="1:35" ht="31.5" x14ac:dyDescent="0.25">
      <c r="A657" s="10" t="s">
        <v>492</v>
      </c>
      <c r="B657" s="10" t="s">
        <v>9</v>
      </c>
      <c r="C657" s="10"/>
      <c r="D657" s="10"/>
      <c r="E657" s="10"/>
      <c r="F657" s="10"/>
      <c r="G657" s="69">
        <f t="shared" si="365"/>
        <v>0</v>
      </c>
      <c r="H657" s="10"/>
      <c r="I657" s="10"/>
      <c r="J657" s="10"/>
      <c r="K657" s="10"/>
      <c r="L657" s="69"/>
      <c r="M657" s="10">
        <v>26</v>
      </c>
      <c r="N657" s="10">
        <v>28</v>
      </c>
      <c r="O657" s="10">
        <v>31</v>
      </c>
      <c r="P657" s="10"/>
      <c r="Q657" s="69">
        <f t="shared" si="366"/>
        <v>85</v>
      </c>
      <c r="R657" s="10"/>
      <c r="S657" s="10">
        <v>11</v>
      </c>
      <c r="T657" s="10">
        <v>8</v>
      </c>
      <c r="U657" s="10"/>
      <c r="V657" s="69">
        <f t="shared" si="367"/>
        <v>19</v>
      </c>
      <c r="W657" s="10">
        <v>3</v>
      </c>
      <c r="X657" s="10">
        <v>6</v>
      </c>
      <c r="Y657" s="10"/>
      <c r="Z657" s="10"/>
      <c r="AA657" s="69">
        <f t="shared" si="368"/>
        <v>9</v>
      </c>
      <c r="AB657" s="10">
        <v>9</v>
      </c>
      <c r="AC657" s="10">
        <v>5</v>
      </c>
      <c r="AD657" s="10"/>
      <c r="AE657" s="10"/>
      <c r="AF657" s="69">
        <f t="shared" si="369"/>
        <v>14</v>
      </c>
      <c r="AG657" s="22">
        <f t="shared" si="370"/>
        <v>127</v>
      </c>
      <c r="AH657" s="10">
        <f t="shared" si="364"/>
        <v>39</v>
      </c>
    </row>
    <row r="658" spans="1:35" ht="47.25" x14ac:dyDescent="0.25">
      <c r="A658" s="10" t="s">
        <v>492</v>
      </c>
      <c r="B658" s="10" t="s">
        <v>504</v>
      </c>
      <c r="C658" s="10"/>
      <c r="D658" s="10"/>
      <c r="E658" s="10"/>
      <c r="F658" s="10"/>
      <c r="G658" s="69">
        <f t="shared" si="365"/>
        <v>0</v>
      </c>
      <c r="H658" s="10"/>
      <c r="I658" s="10"/>
      <c r="J658" s="10"/>
      <c r="K658" s="10"/>
      <c r="L658" s="69"/>
      <c r="M658" s="10">
        <v>3</v>
      </c>
      <c r="N658" s="10">
        <v>6</v>
      </c>
      <c r="O658" s="10">
        <v>11</v>
      </c>
      <c r="P658" s="10"/>
      <c r="Q658" s="69">
        <f t="shared" si="366"/>
        <v>20</v>
      </c>
      <c r="R658" s="10"/>
      <c r="S658" s="10"/>
      <c r="T658" s="10"/>
      <c r="U658" s="10"/>
      <c r="V658" s="69">
        <f t="shared" si="367"/>
        <v>0</v>
      </c>
      <c r="W658" s="10"/>
      <c r="X658" s="10">
        <v>3</v>
      </c>
      <c r="Y658" s="10">
        <v>5</v>
      </c>
      <c r="Z658" s="10"/>
      <c r="AA658" s="69">
        <f t="shared" si="368"/>
        <v>8</v>
      </c>
      <c r="AB658" s="10"/>
      <c r="AC658" s="10">
        <v>1</v>
      </c>
      <c r="AD658" s="10">
        <v>5</v>
      </c>
      <c r="AE658" s="10"/>
      <c r="AF658" s="69">
        <f t="shared" si="369"/>
        <v>6</v>
      </c>
      <c r="AG658" s="22">
        <f t="shared" si="370"/>
        <v>34</v>
      </c>
      <c r="AH658" s="10">
        <f t="shared" si="364"/>
        <v>21</v>
      </c>
    </row>
    <row r="659" spans="1:35" ht="15.75" x14ac:dyDescent="0.25">
      <c r="A659" s="10" t="s">
        <v>492</v>
      </c>
      <c r="B659" s="10" t="s">
        <v>113</v>
      </c>
      <c r="C659" s="10"/>
      <c r="D659" s="10"/>
      <c r="E659" s="10"/>
      <c r="F659" s="10"/>
      <c r="G659" s="69">
        <f t="shared" si="365"/>
        <v>0</v>
      </c>
      <c r="H659" s="10"/>
      <c r="I659" s="10"/>
      <c r="J659" s="10"/>
      <c r="K659" s="10"/>
      <c r="L659" s="69"/>
      <c r="M659" s="10">
        <v>25</v>
      </c>
      <c r="N659" s="10">
        <v>15</v>
      </c>
      <c r="O659" s="10">
        <v>9</v>
      </c>
      <c r="P659" s="10"/>
      <c r="Q659" s="69">
        <f t="shared" si="366"/>
        <v>49</v>
      </c>
      <c r="R659" s="10"/>
      <c r="S659" s="10">
        <v>6</v>
      </c>
      <c r="T659" s="10">
        <v>6</v>
      </c>
      <c r="U659" s="10"/>
      <c r="V659" s="69">
        <f t="shared" si="367"/>
        <v>12</v>
      </c>
      <c r="W659" s="10"/>
      <c r="X659" s="10"/>
      <c r="Y659" s="10"/>
      <c r="Z659" s="10"/>
      <c r="AA659" s="69">
        <f t="shared" si="368"/>
        <v>0</v>
      </c>
      <c r="AB659" s="10"/>
      <c r="AC659" s="10"/>
      <c r="AD659" s="10"/>
      <c r="AE659" s="10"/>
      <c r="AF659" s="69">
        <f t="shared" si="369"/>
        <v>0</v>
      </c>
      <c r="AG659" s="22">
        <f t="shared" si="370"/>
        <v>61</v>
      </c>
      <c r="AH659" s="10">
        <f t="shared" si="364"/>
        <v>15</v>
      </c>
    </row>
    <row r="660" spans="1:35" ht="31.5" x14ac:dyDescent="0.25">
      <c r="A660" s="10" t="s">
        <v>492</v>
      </c>
      <c r="B660" s="10" t="s">
        <v>112</v>
      </c>
      <c r="C660" s="10"/>
      <c r="D660" s="10"/>
      <c r="E660" s="10"/>
      <c r="F660" s="10"/>
      <c r="G660" s="69">
        <f t="shared" si="365"/>
        <v>0</v>
      </c>
      <c r="H660" s="10"/>
      <c r="I660" s="10"/>
      <c r="J660" s="10"/>
      <c r="K660" s="10"/>
      <c r="L660" s="69"/>
      <c r="M660" s="10">
        <v>8</v>
      </c>
      <c r="N660" s="10"/>
      <c r="O660" s="10"/>
      <c r="P660" s="10"/>
      <c r="Q660" s="69">
        <f t="shared" si="366"/>
        <v>8</v>
      </c>
      <c r="R660" s="10"/>
      <c r="S660" s="10"/>
      <c r="T660" s="10"/>
      <c r="U660" s="10"/>
      <c r="V660" s="69">
        <f t="shared" si="367"/>
        <v>0</v>
      </c>
      <c r="W660" s="10"/>
      <c r="X660" s="10"/>
      <c r="Y660" s="10"/>
      <c r="Z660" s="10"/>
      <c r="AA660" s="69">
        <f t="shared" si="368"/>
        <v>0</v>
      </c>
      <c r="AB660" s="10"/>
      <c r="AC660" s="10"/>
      <c r="AD660" s="10"/>
      <c r="AE660" s="10"/>
      <c r="AF660" s="69">
        <f t="shared" si="369"/>
        <v>0</v>
      </c>
      <c r="AG660" s="22">
        <f t="shared" si="370"/>
        <v>8</v>
      </c>
      <c r="AH660" s="10">
        <f t="shared" si="364"/>
        <v>0</v>
      </c>
    </row>
    <row r="661" spans="1:35" ht="63" x14ac:dyDescent="0.25">
      <c r="A661" s="10" t="s">
        <v>492</v>
      </c>
      <c r="B661" s="10" t="s">
        <v>493</v>
      </c>
      <c r="C661" s="10"/>
      <c r="D661" s="10"/>
      <c r="E661" s="10"/>
      <c r="F661" s="10"/>
      <c r="G661" s="69">
        <f t="shared" si="365"/>
        <v>0</v>
      </c>
      <c r="H661" s="10"/>
      <c r="I661" s="10"/>
      <c r="J661" s="10"/>
      <c r="K661" s="10"/>
      <c r="L661" s="69"/>
      <c r="M661" s="10">
        <v>23</v>
      </c>
      <c r="N661" s="10"/>
      <c r="O661" s="10"/>
      <c r="P661" s="10"/>
      <c r="Q661" s="69">
        <f t="shared" si="366"/>
        <v>23</v>
      </c>
      <c r="R661" s="10"/>
      <c r="S661" s="10"/>
      <c r="T661" s="10"/>
      <c r="U661" s="10"/>
      <c r="V661" s="69">
        <f t="shared" si="367"/>
        <v>0</v>
      </c>
      <c r="W661" s="10"/>
      <c r="X661" s="10"/>
      <c r="Y661" s="10"/>
      <c r="Z661" s="10"/>
      <c r="AA661" s="69">
        <f t="shared" si="368"/>
        <v>0</v>
      </c>
      <c r="AB661" s="10"/>
      <c r="AC661" s="10"/>
      <c r="AD661" s="10"/>
      <c r="AE661" s="10"/>
      <c r="AF661" s="69">
        <f t="shared" si="369"/>
        <v>0</v>
      </c>
      <c r="AG661" s="22">
        <f t="shared" si="370"/>
        <v>23</v>
      </c>
      <c r="AH661" s="10">
        <f t="shared" si="364"/>
        <v>0</v>
      </c>
    </row>
    <row r="662" spans="1:35" ht="15.75" x14ac:dyDescent="0.25">
      <c r="A662" s="10" t="s">
        <v>492</v>
      </c>
      <c r="B662" s="10" t="s">
        <v>221</v>
      </c>
      <c r="C662" s="10"/>
      <c r="D662" s="10"/>
      <c r="E662" s="10"/>
      <c r="F662" s="10"/>
      <c r="G662" s="69">
        <f t="shared" si="365"/>
        <v>0</v>
      </c>
      <c r="H662" s="10"/>
      <c r="I662" s="10"/>
      <c r="J662" s="10"/>
      <c r="K662" s="10"/>
      <c r="L662" s="69"/>
      <c r="M662" s="10">
        <v>23</v>
      </c>
      <c r="N662" s="10"/>
      <c r="O662" s="10"/>
      <c r="P662" s="10"/>
      <c r="Q662" s="69">
        <f t="shared" si="366"/>
        <v>23</v>
      </c>
      <c r="R662" s="10"/>
      <c r="S662" s="10"/>
      <c r="T662" s="10"/>
      <c r="U662" s="10"/>
      <c r="V662" s="69">
        <f t="shared" si="367"/>
        <v>0</v>
      </c>
      <c r="W662" s="10"/>
      <c r="X662" s="10"/>
      <c r="Y662" s="10"/>
      <c r="Z662" s="10"/>
      <c r="AA662" s="69">
        <f t="shared" si="368"/>
        <v>0</v>
      </c>
      <c r="AB662" s="10"/>
      <c r="AC662" s="10"/>
      <c r="AD662" s="10"/>
      <c r="AE662" s="10"/>
      <c r="AF662" s="69">
        <f t="shared" si="369"/>
        <v>0</v>
      </c>
      <c r="AG662" s="22">
        <f t="shared" si="370"/>
        <v>23</v>
      </c>
      <c r="AH662" s="10">
        <f t="shared" si="364"/>
        <v>0</v>
      </c>
    </row>
    <row r="663" spans="1:35" ht="31.5" x14ac:dyDescent="0.25">
      <c r="A663" s="10" t="s">
        <v>492</v>
      </c>
      <c r="B663" s="10" t="s">
        <v>505</v>
      </c>
      <c r="C663" s="10"/>
      <c r="D663" s="10"/>
      <c r="E663" s="10"/>
      <c r="F663" s="10"/>
      <c r="G663" s="69">
        <f t="shared" si="365"/>
        <v>0</v>
      </c>
      <c r="H663" s="10"/>
      <c r="I663" s="10"/>
      <c r="J663" s="10"/>
      <c r="K663" s="10"/>
      <c r="L663" s="69"/>
      <c r="M663" s="10"/>
      <c r="N663" s="10"/>
      <c r="O663" s="10"/>
      <c r="P663" s="10"/>
      <c r="Q663" s="69">
        <f t="shared" si="366"/>
        <v>0</v>
      </c>
      <c r="R663" s="10"/>
      <c r="S663" s="10"/>
      <c r="T663" s="10"/>
      <c r="U663" s="10"/>
      <c r="V663" s="69">
        <f t="shared" si="367"/>
        <v>0</v>
      </c>
      <c r="W663" s="10"/>
      <c r="X663" s="10">
        <v>3</v>
      </c>
      <c r="Y663" s="10">
        <v>7</v>
      </c>
      <c r="Z663" s="10"/>
      <c r="AA663" s="69">
        <f t="shared" si="368"/>
        <v>10</v>
      </c>
      <c r="AB663" s="10"/>
      <c r="AC663" s="10">
        <v>2</v>
      </c>
      <c r="AD663" s="10">
        <v>2</v>
      </c>
      <c r="AE663" s="10"/>
      <c r="AF663" s="69">
        <f t="shared" si="369"/>
        <v>4</v>
      </c>
      <c r="AG663" s="22">
        <f t="shared" si="370"/>
        <v>14</v>
      </c>
      <c r="AH663" s="10">
        <f t="shared" si="364"/>
        <v>9</v>
      </c>
    </row>
    <row r="664" spans="1:35" ht="15.75" x14ac:dyDescent="0.25">
      <c r="A664" s="10" t="s">
        <v>492</v>
      </c>
      <c r="B664" s="10" t="s">
        <v>494</v>
      </c>
      <c r="C664" s="10"/>
      <c r="D664" s="10"/>
      <c r="E664" s="10"/>
      <c r="F664" s="10"/>
      <c r="G664" s="69">
        <f t="shared" si="365"/>
        <v>0</v>
      </c>
      <c r="H664" s="10"/>
      <c r="I664" s="10"/>
      <c r="J664" s="10"/>
      <c r="K664" s="10"/>
      <c r="L664" s="69"/>
      <c r="M664" s="10"/>
      <c r="N664" s="10"/>
      <c r="O664" s="10"/>
      <c r="P664" s="10"/>
      <c r="Q664" s="69">
        <f t="shared" si="366"/>
        <v>0</v>
      </c>
      <c r="R664" s="10"/>
      <c r="S664" s="10"/>
      <c r="T664" s="10"/>
      <c r="U664" s="10"/>
      <c r="V664" s="69">
        <f t="shared" si="367"/>
        <v>0</v>
      </c>
      <c r="W664" s="10">
        <v>1</v>
      </c>
      <c r="X664" s="10"/>
      <c r="Y664" s="10">
        <v>1</v>
      </c>
      <c r="Z664" s="10"/>
      <c r="AA664" s="69">
        <f t="shared" si="368"/>
        <v>2</v>
      </c>
      <c r="AB664" s="10">
        <v>2</v>
      </c>
      <c r="AC664" s="10">
        <v>1</v>
      </c>
      <c r="AD664" s="10"/>
      <c r="AE664" s="10"/>
      <c r="AF664" s="69">
        <f t="shared" si="369"/>
        <v>3</v>
      </c>
      <c r="AG664" s="22">
        <f t="shared" si="370"/>
        <v>5</v>
      </c>
      <c r="AH664" s="10">
        <f t="shared" si="364"/>
        <v>1</v>
      </c>
    </row>
    <row r="665" spans="1:35" ht="15.75" x14ac:dyDescent="0.25">
      <c r="A665" s="22" t="s">
        <v>492</v>
      </c>
      <c r="B665" s="22" t="s">
        <v>32</v>
      </c>
      <c r="C665" s="22">
        <f>SUM(C647:C664)</f>
        <v>102</v>
      </c>
      <c r="D665" s="22">
        <f t="shared" ref="D665:AF665" si="371">SUM(D647:D664)</f>
        <v>98</v>
      </c>
      <c r="E665" s="22">
        <f t="shared" si="371"/>
        <v>77</v>
      </c>
      <c r="F665" s="22">
        <f t="shared" si="371"/>
        <v>0</v>
      </c>
      <c r="G665" s="69">
        <f t="shared" si="365"/>
        <v>277</v>
      </c>
      <c r="H665" s="22">
        <f t="shared" si="371"/>
        <v>0</v>
      </c>
      <c r="I665" s="22">
        <f t="shared" si="371"/>
        <v>0</v>
      </c>
      <c r="J665" s="22">
        <f t="shared" si="371"/>
        <v>0</v>
      </c>
      <c r="K665" s="22">
        <f t="shared" si="371"/>
        <v>0</v>
      </c>
      <c r="L665" s="73"/>
      <c r="M665" s="22">
        <f t="shared" si="371"/>
        <v>188</v>
      </c>
      <c r="N665" s="22">
        <f t="shared" si="371"/>
        <v>98</v>
      </c>
      <c r="O665" s="22">
        <f t="shared" si="371"/>
        <v>89</v>
      </c>
      <c r="P665" s="22">
        <f t="shared" si="371"/>
        <v>0</v>
      </c>
      <c r="Q665" s="22">
        <f t="shared" si="371"/>
        <v>375</v>
      </c>
      <c r="R665" s="22">
        <f t="shared" si="371"/>
        <v>0</v>
      </c>
      <c r="S665" s="22">
        <f t="shared" si="371"/>
        <v>46</v>
      </c>
      <c r="T665" s="22">
        <f t="shared" si="371"/>
        <v>41</v>
      </c>
      <c r="U665" s="22">
        <f t="shared" si="371"/>
        <v>0</v>
      </c>
      <c r="V665" s="69">
        <f t="shared" si="367"/>
        <v>87</v>
      </c>
      <c r="W665" s="22">
        <f t="shared" si="371"/>
        <v>7</v>
      </c>
      <c r="X665" s="22">
        <f t="shared" si="371"/>
        <v>30</v>
      </c>
      <c r="Y665" s="22">
        <f t="shared" si="371"/>
        <v>37</v>
      </c>
      <c r="Z665" s="22">
        <f t="shared" si="371"/>
        <v>0</v>
      </c>
      <c r="AA665" s="69">
        <f t="shared" si="368"/>
        <v>74</v>
      </c>
      <c r="AB665" s="22">
        <f t="shared" si="371"/>
        <v>64</v>
      </c>
      <c r="AC665" s="22">
        <f t="shared" si="371"/>
        <v>64</v>
      </c>
      <c r="AD665" s="22">
        <f t="shared" si="371"/>
        <v>23</v>
      </c>
      <c r="AE665" s="22">
        <f t="shared" si="371"/>
        <v>0</v>
      </c>
      <c r="AF665" s="22">
        <f t="shared" si="371"/>
        <v>151</v>
      </c>
      <c r="AG665" s="22">
        <f t="shared" si="370"/>
        <v>964</v>
      </c>
      <c r="AH665" s="22">
        <f t="shared" si="364"/>
        <v>267</v>
      </c>
      <c r="AI665">
        <v>964</v>
      </c>
    </row>
    <row r="666" spans="1:35" ht="18.75" x14ac:dyDescent="0.3">
      <c r="A666" s="27" t="s">
        <v>507</v>
      </c>
    </row>
    <row r="667" spans="1:35" ht="31.5" x14ac:dyDescent="0.25">
      <c r="A667" s="10" t="s">
        <v>508</v>
      </c>
      <c r="B667" s="10" t="s">
        <v>509</v>
      </c>
      <c r="C667" s="10">
        <v>25</v>
      </c>
      <c r="D667" s="10">
        <v>28</v>
      </c>
      <c r="E667" s="10">
        <v>25</v>
      </c>
      <c r="F667" s="10">
        <v>0</v>
      </c>
      <c r="G667" s="69">
        <f>SUM(C667:F667)</f>
        <v>78</v>
      </c>
      <c r="H667" s="10"/>
      <c r="I667" s="10"/>
      <c r="J667" s="10"/>
      <c r="K667" s="10"/>
      <c r="L667" s="69"/>
      <c r="M667" s="10">
        <v>8</v>
      </c>
      <c r="N667" s="10"/>
      <c r="O667" s="10"/>
      <c r="P667" s="10">
        <v>0</v>
      </c>
      <c r="Q667" s="69">
        <f>SUM(M667:P667)</f>
        <v>8</v>
      </c>
      <c r="R667" s="10"/>
      <c r="S667" s="10">
        <v>22</v>
      </c>
      <c r="T667" s="10">
        <v>14</v>
      </c>
      <c r="U667" s="10">
        <v>0</v>
      </c>
      <c r="V667" s="69">
        <f>SUM(R667:U667)</f>
        <v>36</v>
      </c>
      <c r="W667" s="10"/>
      <c r="X667" s="10"/>
      <c r="Y667" s="10"/>
      <c r="Z667" s="10"/>
      <c r="AA667" s="69"/>
      <c r="AB667" s="10">
        <v>20</v>
      </c>
      <c r="AC667" s="10">
        <v>19</v>
      </c>
      <c r="AD667" s="10">
        <v>20</v>
      </c>
      <c r="AE667" s="10">
        <v>0</v>
      </c>
      <c r="AF667" s="69">
        <f>SUM(AB667:AE667)</f>
        <v>59</v>
      </c>
      <c r="AG667" s="22">
        <f>AF667+AA667+V667+Q667+L667+G667</f>
        <v>181</v>
      </c>
      <c r="AH667" s="10">
        <v>59</v>
      </c>
    </row>
    <row r="668" spans="1:35" ht="32.25" customHeight="1" x14ac:dyDescent="0.25">
      <c r="A668" s="10" t="s">
        <v>508</v>
      </c>
      <c r="B668" s="10" t="s">
        <v>510</v>
      </c>
      <c r="C668" s="10"/>
      <c r="D668" s="10"/>
      <c r="E668" s="10"/>
      <c r="F668" s="10"/>
      <c r="G668" s="69">
        <f t="shared" ref="G668:G669" si="372">SUM(C668:F668)</f>
        <v>0</v>
      </c>
      <c r="H668" s="10"/>
      <c r="I668" s="10"/>
      <c r="J668" s="10"/>
      <c r="K668" s="10"/>
      <c r="L668" s="69"/>
      <c r="M668" s="10">
        <v>11</v>
      </c>
      <c r="N668" s="10"/>
      <c r="O668" s="10">
        <v>13</v>
      </c>
      <c r="P668" s="10"/>
      <c r="Q668" s="69">
        <f t="shared" ref="Q668:Q669" si="373">SUM(M668:P668)</f>
        <v>24</v>
      </c>
      <c r="R668" s="10"/>
      <c r="S668" s="10">
        <v>19</v>
      </c>
      <c r="T668" s="10">
        <v>14</v>
      </c>
      <c r="U668" s="10"/>
      <c r="V668" s="69">
        <f t="shared" ref="V668:V670" si="374">SUM(R668:U668)</f>
        <v>33</v>
      </c>
      <c r="W668" s="10"/>
      <c r="X668" s="10"/>
      <c r="Y668" s="10"/>
      <c r="Z668" s="10"/>
      <c r="AA668" s="69"/>
      <c r="AB668" s="10">
        <v>15</v>
      </c>
      <c r="AC668" s="10">
        <v>25</v>
      </c>
      <c r="AD668" s="10">
        <v>18</v>
      </c>
      <c r="AE668" s="10"/>
      <c r="AF668" s="69">
        <f t="shared" ref="AF668:AF669" si="375">SUM(AB668:AE668)</f>
        <v>58</v>
      </c>
      <c r="AG668" s="22">
        <f t="shared" ref="AG668:AG670" si="376">AF668+AA668+V668+Q668+L668+G668</f>
        <v>115</v>
      </c>
      <c r="AH668" s="10">
        <v>45</v>
      </c>
    </row>
    <row r="669" spans="1:35" ht="15.75" x14ac:dyDescent="0.25">
      <c r="A669" s="10" t="s">
        <v>508</v>
      </c>
      <c r="B669" s="10" t="s">
        <v>511</v>
      </c>
      <c r="C669" s="10">
        <v>25</v>
      </c>
      <c r="D669" s="10">
        <v>18</v>
      </c>
      <c r="E669" s="10">
        <v>15</v>
      </c>
      <c r="F669" s="10"/>
      <c r="G669" s="69">
        <f t="shared" si="372"/>
        <v>58</v>
      </c>
      <c r="H669" s="10"/>
      <c r="I669" s="10"/>
      <c r="J669" s="10"/>
      <c r="K669" s="10"/>
      <c r="L669" s="69"/>
      <c r="M669" s="10"/>
      <c r="N669" s="10">
        <v>2</v>
      </c>
      <c r="O669" s="10"/>
      <c r="P669" s="10"/>
      <c r="Q669" s="69">
        <f t="shared" si="373"/>
        <v>2</v>
      </c>
      <c r="R669" s="10"/>
      <c r="S669" s="10"/>
      <c r="T669" s="10">
        <v>12</v>
      </c>
      <c r="U669" s="10"/>
      <c r="V669" s="69">
        <f t="shared" si="374"/>
        <v>12</v>
      </c>
      <c r="W669" s="10"/>
      <c r="X669" s="10"/>
      <c r="Y669" s="10"/>
      <c r="Z669" s="10"/>
      <c r="AA669" s="69"/>
      <c r="AB669" s="10"/>
      <c r="AC669" s="10"/>
      <c r="AD669" s="10"/>
      <c r="AE669" s="10"/>
      <c r="AF669" s="69">
        <f t="shared" si="375"/>
        <v>0</v>
      </c>
      <c r="AG669" s="22">
        <f t="shared" si="376"/>
        <v>72</v>
      </c>
      <c r="AH669" s="10">
        <v>27</v>
      </c>
    </row>
    <row r="670" spans="1:35" ht="15.75" x14ac:dyDescent="0.25">
      <c r="A670" s="22" t="s">
        <v>508</v>
      </c>
      <c r="B670" s="22" t="s">
        <v>512</v>
      </c>
      <c r="C670" s="22">
        <f>SUM(C667:C669)</f>
        <v>50</v>
      </c>
      <c r="D670" s="22">
        <f t="shared" ref="D670:AF670" si="377">SUM(D667:D669)</f>
        <v>46</v>
      </c>
      <c r="E670" s="22">
        <f t="shared" si="377"/>
        <v>40</v>
      </c>
      <c r="F670" s="22">
        <f t="shared" si="377"/>
        <v>0</v>
      </c>
      <c r="G670" s="69">
        <f>SUM(C670:F670)</f>
        <v>136</v>
      </c>
      <c r="H670" s="22">
        <f t="shared" si="377"/>
        <v>0</v>
      </c>
      <c r="I670" s="22">
        <f t="shared" si="377"/>
        <v>0</v>
      </c>
      <c r="J670" s="22">
        <f t="shared" si="377"/>
        <v>0</v>
      </c>
      <c r="K670" s="22">
        <f t="shared" si="377"/>
        <v>0</v>
      </c>
      <c r="L670" s="73"/>
      <c r="M670" s="22">
        <f t="shared" si="377"/>
        <v>19</v>
      </c>
      <c r="N670" s="22">
        <f t="shared" si="377"/>
        <v>2</v>
      </c>
      <c r="O670" s="22">
        <f t="shared" si="377"/>
        <v>13</v>
      </c>
      <c r="P670" s="22">
        <f t="shared" si="377"/>
        <v>0</v>
      </c>
      <c r="Q670" s="22">
        <f t="shared" si="377"/>
        <v>34</v>
      </c>
      <c r="R670" s="22">
        <f t="shared" si="377"/>
        <v>0</v>
      </c>
      <c r="S670" s="22">
        <f t="shared" si="377"/>
        <v>41</v>
      </c>
      <c r="T670" s="22">
        <f t="shared" si="377"/>
        <v>40</v>
      </c>
      <c r="U670" s="22">
        <f t="shared" si="377"/>
        <v>0</v>
      </c>
      <c r="V670" s="69">
        <f t="shared" si="374"/>
        <v>81</v>
      </c>
      <c r="W670" s="22">
        <f t="shared" si="377"/>
        <v>0</v>
      </c>
      <c r="X670" s="22">
        <f t="shared" si="377"/>
        <v>0</v>
      </c>
      <c r="Y670" s="22">
        <f t="shared" si="377"/>
        <v>0</v>
      </c>
      <c r="Z670" s="22">
        <f t="shared" si="377"/>
        <v>0</v>
      </c>
      <c r="AA670" s="73"/>
      <c r="AB670" s="22">
        <f t="shared" si="377"/>
        <v>35</v>
      </c>
      <c r="AC670" s="22">
        <f t="shared" si="377"/>
        <v>44</v>
      </c>
      <c r="AD670" s="22">
        <f t="shared" si="377"/>
        <v>38</v>
      </c>
      <c r="AE670" s="22">
        <f t="shared" si="377"/>
        <v>0</v>
      </c>
      <c r="AF670" s="22">
        <f t="shared" si="377"/>
        <v>117</v>
      </c>
      <c r="AG670" s="22">
        <f t="shared" si="376"/>
        <v>368</v>
      </c>
      <c r="AH670" s="22">
        <f>SUM(AH667:AH669)</f>
        <v>131</v>
      </c>
      <c r="AI670">
        <v>368</v>
      </c>
    </row>
    <row r="671" spans="1:35" ht="18.75" x14ac:dyDescent="0.3">
      <c r="A671" s="27" t="s">
        <v>515</v>
      </c>
    </row>
    <row r="672" spans="1:35" ht="15.75" x14ac:dyDescent="0.25">
      <c r="A672" s="10" t="s">
        <v>516</v>
      </c>
      <c r="B672" s="10" t="s">
        <v>151</v>
      </c>
      <c r="C672" s="10"/>
      <c r="D672" s="10"/>
      <c r="E672" s="10"/>
      <c r="F672" s="10"/>
      <c r="G672" s="69"/>
      <c r="H672" s="10">
        <v>75</v>
      </c>
      <c r="I672" s="10">
        <v>76</v>
      </c>
      <c r="J672" s="10">
        <v>71</v>
      </c>
      <c r="K672" s="10">
        <v>0</v>
      </c>
      <c r="L672" s="69">
        <f>SUM(H672:K672)</f>
        <v>222</v>
      </c>
      <c r="M672" s="10"/>
      <c r="N672" s="10"/>
      <c r="O672" s="10"/>
      <c r="P672" s="10"/>
      <c r="Q672" s="69"/>
      <c r="R672" s="10">
        <v>28</v>
      </c>
      <c r="S672" s="10">
        <v>49</v>
      </c>
      <c r="T672" s="10">
        <v>45</v>
      </c>
      <c r="U672" s="10">
        <v>0</v>
      </c>
      <c r="V672" s="69">
        <f>SUM(R672:U672)</f>
        <v>122</v>
      </c>
      <c r="W672" s="10"/>
      <c r="X672" s="10"/>
      <c r="Y672" s="10"/>
      <c r="Z672" s="10"/>
      <c r="AA672" s="69"/>
      <c r="AB672" s="10"/>
      <c r="AC672" s="10"/>
      <c r="AD672" s="10"/>
      <c r="AE672" s="10">
        <v>0</v>
      </c>
      <c r="AF672" s="69"/>
      <c r="AG672" s="22">
        <f>V672+L672</f>
        <v>344</v>
      </c>
      <c r="AH672" s="10">
        <v>116</v>
      </c>
    </row>
    <row r="673" spans="1:35" ht="15.75" x14ac:dyDescent="0.25">
      <c r="A673" s="10" t="s">
        <v>516</v>
      </c>
      <c r="B673" s="10" t="s">
        <v>150</v>
      </c>
      <c r="C673" s="10"/>
      <c r="D673" s="10"/>
      <c r="E673" s="10"/>
      <c r="F673" s="10"/>
      <c r="G673" s="69"/>
      <c r="H673" s="10">
        <v>75</v>
      </c>
      <c r="I673" s="10">
        <v>24</v>
      </c>
      <c r="J673" s="10">
        <v>26</v>
      </c>
      <c r="K673" s="10">
        <v>23</v>
      </c>
      <c r="L673" s="69">
        <f t="shared" ref="L673:L678" si="378">SUM(H673:K673)</f>
        <v>148</v>
      </c>
      <c r="M673" s="10"/>
      <c r="N673" s="10"/>
      <c r="O673" s="10"/>
      <c r="P673" s="10"/>
      <c r="Q673" s="69"/>
      <c r="R673" s="10"/>
      <c r="S673" s="10"/>
      <c r="T673" s="10"/>
      <c r="U673" s="10"/>
      <c r="V673" s="69">
        <f t="shared" ref="V673:V678" si="379">SUM(R673:U673)</f>
        <v>0</v>
      </c>
      <c r="W673" s="10"/>
      <c r="X673" s="10"/>
      <c r="Y673" s="10"/>
      <c r="Z673" s="10"/>
      <c r="AA673" s="69"/>
      <c r="AB673" s="10"/>
      <c r="AC673" s="10"/>
      <c r="AD673" s="10"/>
      <c r="AE673" s="10"/>
      <c r="AF673" s="69"/>
      <c r="AG673" s="22">
        <f t="shared" ref="AG673:AG678" si="380">V673+L673</f>
        <v>148</v>
      </c>
      <c r="AH673" s="10">
        <v>49</v>
      </c>
    </row>
    <row r="674" spans="1:35" ht="15.75" x14ac:dyDescent="0.25">
      <c r="A674" s="10" t="s">
        <v>516</v>
      </c>
      <c r="B674" s="10" t="s">
        <v>149</v>
      </c>
      <c r="C674" s="10"/>
      <c r="D674" s="10"/>
      <c r="E674" s="10"/>
      <c r="F674" s="10"/>
      <c r="G674" s="69"/>
      <c r="H674" s="10"/>
      <c r="I674" s="10"/>
      <c r="J674" s="10">
        <v>27</v>
      </c>
      <c r="K674" s="10"/>
      <c r="L674" s="69">
        <f t="shared" si="378"/>
        <v>27</v>
      </c>
      <c r="M674" s="10"/>
      <c r="N674" s="10"/>
      <c r="O674" s="10"/>
      <c r="P674" s="10"/>
      <c r="Q674" s="69"/>
      <c r="R674" s="10">
        <v>30</v>
      </c>
      <c r="S674" s="10">
        <v>33</v>
      </c>
      <c r="T674" s="10">
        <v>46</v>
      </c>
      <c r="U674" s="10"/>
      <c r="V674" s="69">
        <f t="shared" si="379"/>
        <v>109</v>
      </c>
      <c r="W674" s="10"/>
      <c r="X674" s="10"/>
      <c r="Y674" s="10"/>
      <c r="Z674" s="10"/>
      <c r="AA674" s="69"/>
      <c r="AB674" s="10"/>
      <c r="AC674" s="10"/>
      <c r="AD674" s="10"/>
      <c r="AE674" s="10"/>
      <c r="AF674" s="69"/>
      <c r="AG674" s="22">
        <f t="shared" si="380"/>
        <v>136</v>
      </c>
      <c r="AH674" s="10">
        <v>73</v>
      </c>
    </row>
    <row r="675" spans="1:35" ht="15.75" x14ac:dyDescent="0.25">
      <c r="A675" s="10" t="s">
        <v>516</v>
      </c>
      <c r="B675" s="10" t="s">
        <v>141</v>
      </c>
      <c r="C675" s="10"/>
      <c r="D675" s="10"/>
      <c r="E675" s="10"/>
      <c r="F675" s="10"/>
      <c r="G675" s="69"/>
      <c r="H675" s="10"/>
      <c r="I675" s="10"/>
      <c r="J675" s="10"/>
      <c r="K675" s="10"/>
      <c r="L675" s="69">
        <f t="shared" si="378"/>
        <v>0</v>
      </c>
      <c r="M675" s="10"/>
      <c r="N675" s="10"/>
      <c r="O675" s="10"/>
      <c r="P675" s="10"/>
      <c r="Q675" s="69"/>
      <c r="R675" s="10">
        <v>59</v>
      </c>
      <c r="S675" s="10">
        <v>62</v>
      </c>
      <c r="T675" s="10">
        <v>57</v>
      </c>
      <c r="U675" s="10"/>
      <c r="V675" s="69">
        <f t="shared" si="379"/>
        <v>178</v>
      </c>
      <c r="W675" s="10"/>
      <c r="X675" s="10"/>
      <c r="Y675" s="10"/>
      <c r="Z675" s="10"/>
      <c r="AA675" s="69"/>
      <c r="AB675" s="10"/>
      <c r="AC675" s="10"/>
      <c r="AD675" s="10"/>
      <c r="AE675" s="10"/>
      <c r="AF675" s="69"/>
      <c r="AG675" s="22">
        <f t="shared" si="380"/>
        <v>178</v>
      </c>
      <c r="AH675" s="10">
        <v>57</v>
      </c>
    </row>
    <row r="676" spans="1:35" ht="31.5" x14ac:dyDescent="0.25">
      <c r="A676" s="10" t="s">
        <v>516</v>
      </c>
      <c r="B676" s="10" t="s">
        <v>140</v>
      </c>
      <c r="C676" s="10"/>
      <c r="D676" s="10"/>
      <c r="E676" s="10"/>
      <c r="F676" s="10"/>
      <c r="G676" s="69"/>
      <c r="H676" s="10"/>
      <c r="I676" s="10"/>
      <c r="J676" s="10"/>
      <c r="K676" s="10"/>
      <c r="L676" s="69">
        <f t="shared" si="378"/>
        <v>0</v>
      </c>
      <c r="M676" s="10"/>
      <c r="N676" s="10"/>
      <c r="O676" s="10"/>
      <c r="P676" s="10"/>
      <c r="Q676" s="69"/>
      <c r="R676" s="10">
        <v>27</v>
      </c>
      <c r="S676" s="10">
        <v>22</v>
      </c>
      <c r="T676" s="10">
        <v>22</v>
      </c>
      <c r="U676" s="10"/>
      <c r="V676" s="69">
        <f t="shared" si="379"/>
        <v>71</v>
      </c>
      <c r="W676" s="10"/>
      <c r="X676" s="10"/>
      <c r="Y676" s="10"/>
      <c r="Z676" s="10"/>
      <c r="AA676" s="69"/>
      <c r="AB676" s="10"/>
      <c r="AC676" s="10"/>
      <c r="AD676" s="10"/>
      <c r="AE676" s="10"/>
      <c r="AF676" s="69"/>
      <c r="AG676" s="22">
        <f t="shared" si="380"/>
        <v>71</v>
      </c>
      <c r="AH676" s="10">
        <v>22</v>
      </c>
    </row>
    <row r="677" spans="1:35" ht="15.75" x14ac:dyDescent="0.25">
      <c r="A677" s="10" t="s">
        <v>516</v>
      </c>
      <c r="B677" s="10" t="s">
        <v>517</v>
      </c>
      <c r="C677" s="10"/>
      <c r="D677" s="10"/>
      <c r="E677" s="10"/>
      <c r="F677" s="10"/>
      <c r="G677" s="69"/>
      <c r="H677" s="10"/>
      <c r="I677" s="10">
        <v>22</v>
      </c>
      <c r="J677" s="10"/>
      <c r="K677" s="10"/>
      <c r="L677" s="69">
        <f t="shared" si="378"/>
        <v>22</v>
      </c>
      <c r="M677" s="10"/>
      <c r="N677" s="10"/>
      <c r="O677" s="10"/>
      <c r="P677" s="10"/>
      <c r="Q677" s="69"/>
      <c r="R677" s="10"/>
      <c r="S677" s="10"/>
      <c r="T677" s="10"/>
      <c r="U677" s="10"/>
      <c r="V677" s="69">
        <f t="shared" si="379"/>
        <v>0</v>
      </c>
      <c r="W677" s="10"/>
      <c r="X677" s="10"/>
      <c r="Y677" s="10"/>
      <c r="Z677" s="10"/>
      <c r="AA677" s="69"/>
      <c r="AB677" s="10"/>
      <c r="AC677" s="10"/>
      <c r="AD677" s="10"/>
      <c r="AE677" s="10"/>
      <c r="AF677" s="69"/>
      <c r="AG677" s="22">
        <f t="shared" si="380"/>
        <v>22</v>
      </c>
      <c r="AH677" s="10">
        <v>0</v>
      </c>
    </row>
    <row r="678" spans="1:35" ht="15.75" x14ac:dyDescent="0.25">
      <c r="A678" s="22" t="s">
        <v>516</v>
      </c>
      <c r="B678" s="22" t="s">
        <v>518</v>
      </c>
      <c r="C678" s="22"/>
      <c r="D678" s="22"/>
      <c r="E678" s="22"/>
      <c r="F678" s="22"/>
      <c r="G678" s="73"/>
      <c r="H678" s="22">
        <f>SUM(H672:H677)</f>
        <v>150</v>
      </c>
      <c r="I678" s="22">
        <f>SUM(I672:I677)</f>
        <v>122</v>
      </c>
      <c r="J678" s="22">
        <f>SUM(J672:J677)</f>
        <v>124</v>
      </c>
      <c r="K678" s="22">
        <f>SUM(K672:K677)</f>
        <v>23</v>
      </c>
      <c r="L678" s="69">
        <f t="shared" si="378"/>
        <v>419</v>
      </c>
      <c r="M678" s="22"/>
      <c r="N678" s="22"/>
      <c r="O678" s="22"/>
      <c r="P678" s="22"/>
      <c r="Q678" s="73"/>
      <c r="R678" s="22">
        <f>SUM(R672:R677)</f>
        <v>144</v>
      </c>
      <c r="S678" s="22">
        <f>SUM(S672:S677)</f>
        <v>166</v>
      </c>
      <c r="T678" s="22">
        <f>SUM(T672:T677)</f>
        <v>170</v>
      </c>
      <c r="U678" s="22">
        <f t="shared" ref="U678:AE678" si="381">SUM(U672:U677)</f>
        <v>0</v>
      </c>
      <c r="V678" s="69">
        <f t="shared" si="379"/>
        <v>480</v>
      </c>
      <c r="W678" s="22">
        <f t="shared" si="381"/>
        <v>0</v>
      </c>
      <c r="X678" s="22">
        <f t="shared" si="381"/>
        <v>0</v>
      </c>
      <c r="Y678" s="22">
        <f t="shared" si="381"/>
        <v>0</v>
      </c>
      <c r="Z678" s="22">
        <f t="shared" si="381"/>
        <v>0</v>
      </c>
      <c r="AA678" s="73"/>
      <c r="AB678" s="22">
        <f t="shared" si="381"/>
        <v>0</v>
      </c>
      <c r="AC678" s="22">
        <f t="shared" si="381"/>
        <v>0</v>
      </c>
      <c r="AD678" s="22">
        <f t="shared" si="381"/>
        <v>0</v>
      </c>
      <c r="AE678" s="22">
        <f t="shared" si="381"/>
        <v>0</v>
      </c>
      <c r="AF678" s="73"/>
      <c r="AG678" s="22">
        <f t="shared" si="380"/>
        <v>899</v>
      </c>
      <c r="AH678" s="22">
        <f>SUM(AH672:AH677)</f>
        <v>317</v>
      </c>
      <c r="AI678">
        <v>899</v>
      </c>
    </row>
    <row r="679" spans="1:35" ht="18.75" x14ac:dyDescent="0.3">
      <c r="A679" s="27" t="s">
        <v>519</v>
      </c>
    </row>
    <row r="680" spans="1:35" ht="15.75" x14ac:dyDescent="0.25">
      <c r="A680" s="10" t="s">
        <v>520</v>
      </c>
      <c r="B680" s="10" t="s">
        <v>227</v>
      </c>
      <c r="C680" s="10"/>
      <c r="D680" s="10"/>
      <c r="E680" s="10"/>
      <c r="F680" s="10"/>
      <c r="G680" s="69"/>
      <c r="H680" s="10"/>
      <c r="I680" s="10"/>
      <c r="J680" s="10"/>
      <c r="K680" s="10"/>
      <c r="L680" s="69"/>
      <c r="M680" s="10">
        <v>25</v>
      </c>
      <c r="N680" s="10">
        <v>55</v>
      </c>
      <c r="O680" s="10">
        <v>82</v>
      </c>
      <c r="P680" s="10">
        <v>0</v>
      </c>
      <c r="Q680" s="69">
        <f>SUM(M680:P680)</f>
        <v>162</v>
      </c>
      <c r="R680" s="10" t="s">
        <v>15</v>
      </c>
      <c r="S680" s="10">
        <v>25</v>
      </c>
      <c r="T680" s="10">
        <v>79</v>
      </c>
      <c r="U680" s="10">
        <v>0</v>
      </c>
      <c r="V680" s="69">
        <f>SUM(S680:U680)</f>
        <v>104</v>
      </c>
      <c r="W680" s="10"/>
      <c r="X680" s="10"/>
      <c r="Y680" s="10"/>
      <c r="Z680" s="10"/>
      <c r="AA680" s="69"/>
      <c r="AB680" s="10">
        <v>25</v>
      </c>
      <c r="AC680" s="10">
        <v>71</v>
      </c>
      <c r="AD680" s="10">
        <v>100</v>
      </c>
      <c r="AE680" s="10">
        <v>0</v>
      </c>
      <c r="AF680" s="69">
        <f>SUM(AB680:AE680)</f>
        <v>196</v>
      </c>
      <c r="AG680" s="22">
        <f>AF680+AA680+V680+Q680</f>
        <v>462</v>
      </c>
      <c r="AH680" s="10">
        <f>O680+T680+AD680</f>
        <v>261</v>
      </c>
    </row>
    <row r="681" spans="1:35" ht="15.75" x14ac:dyDescent="0.25">
      <c r="A681" s="10" t="s">
        <v>520</v>
      </c>
      <c r="B681" s="10" t="s">
        <v>521</v>
      </c>
      <c r="C681" s="10"/>
      <c r="D681" s="10"/>
      <c r="E681" s="10"/>
      <c r="F681" s="10"/>
      <c r="G681" s="69"/>
      <c r="H681" s="10"/>
      <c r="I681" s="10"/>
      <c r="J681" s="10"/>
      <c r="K681" s="10"/>
      <c r="L681" s="69"/>
      <c r="M681" s="10">
        <v>25</v>
      </c>
      <c r="N681" s="10"/>
      <c r="O681" s="10"/>
      <c r="P681" s="10"/>
      <c r="Q681" s="69">
        <f t="shared" ref="Q681:Q682" si="382">SUM(M681:P681)</f>
        <v>25</v>
      </c>
      <c r="R681" s="10"/>
      <c r="S681" s="10">
        <v>15</v>
      </c>
      <c r="T681" s="10" t="s">
        <v>15</v>
      </c>
      <c r="U681" s="10"/>
      <c r="V681" s="69">
        <f t="shared" ref="V681:V683" si="383">SUM(S681:U681)</f>
        <v>15</v>
      </c>
      <c r="W681" s="10"/>
      <c r="X681" s="10"/>
      <c r="Y681" s="10"/>
      <c r="Z681" s="10"/>
      <c r="AA681" s="69"/>
      <c r="AB681" s="10">
        <v>25</v>
      </c>
      <c r="AC681" s="10"/>
      <c r="AD681" s="10"/>
      <c r="AE681" s="10"/>
      <c r="AF681" s="69">
        <f t="shared" ref="AF681:AF682" si="384">SUM(AB681:AE681)</f>
        <v>25</v>
      </c>
      <c r="AG681" s="22">
        <f t="shared" ref="AG681:AG683" si="385">AF681+AA681+V681+Q681</f>
        <v>65</v>
      </c>
      <c r="AH681" s="10"/>
    </row>
    <row r="682" spans="1:35" ht="15.75" x14ac:dyDescent="0.25">
      <c r="A682" s="10" t="s">
        <v>520</v>
      </c>
      <c r="B682" s="10" t="s">
        <v>103</v>
      </c>
      <c r="C682" s="10"/>
      <c r="D682" s="10"/>
      <c r="E682" s="10"/>
      <c r="F682" s="10"/>
      <c r="G682" s="69"/>
      <c r="H682" s="10"/>
      <c r="I682" s="10"/>
      <c r="J682" s="10"/>
      <c r="K682" s="10"/>
      <c r="L682" s="69"/>
      <c r="M682" s="10">
        <v>25</v>
      </c>
      <c r="N682" s="10"/>
      <c r="O682" s="10"/>
      <c r="P682" s="10"/>
      <c r="Q682" s="69">
        <f t="shared" si="382"/>
        <v>25</v>
      </c>
      <c r="R682" s="10"/>
      <c r="S682" s="10">
        <v>25</v>
      </c>
      <c r="T682" s="10">
        <v>24</v>
      </c>
      <c r="U682" s="10"/>
      <c r="V682" s="69">
        <f t="shared" si="383"/>
        <v>49</v>
      </c>
      <c r="W682" s="10"/>
      <c r="X682" s="10"/>
      <c r="Y682" s="10"/>
      <c r="Z682" s="10"/>
      <c r="AA682" s="69"/>
      <c r="AB682" s="10">
        <v>25</v>
      </c>
      <c r="AC682" s="10">
        <v>23</v>
      </c>
      <c r="AD682" s="10">
        <v>12</v>
      </c>
      <c r="AE682" s="10"/>
      <c r="AF682" s="69">
        <f t="shared" si="384"/>
        <v>60</v>
      </c>
      <c r="AG682" s="22">
        <f t="shared" si="385"/>
        <v>134</v>
      </c>
      <c r="AH682" s="10">
        <f>O682+T682+AD682</f>
        <v>36</v>
      </c>
    </row>
    <row r="683" spans="1:35" ht="15.75" x14ac:dyDescent="0.25">
      <c r="A683" s="22" t="s">
        <v>520</v>
      </c>
      <c r="B683" s="22" t="s">
        <v>32</v>
      </c>
      <c r="C683" s="22"/>
      <c r="D683" s="22"/>
      <c r="E683" s="22"/>
      <c r="F683" s="22"/>
      <c r="G683" s="73"/>
      <c r="H683" s="22"/>
      <c r="I683" s="22"/>
      <c r="J683" s="22"/>
      <c r="K683" s="22"/>
      <c r="L683" s="73"/>
      <c r="M683" s="22">
        <f>SUM(M680:M682)</f>
        <v>75</v>
      </c>
      <c r="N683" s="22">
        <f>SUM(N680:N682)</f>
        <v>55</v>
      </c>
      <c r="O683" s="22">
        <f>SUM(O680:O682)</f>
        <v>82</v>
      </c>
      <c r="P683" s="22">
        <f t="shared" ref="P683:Q683" si="386">SUM(P680:P682)</f>
        <v>0</v>
      </c>
      <c r="Q683" s="22">
        <f t="shared" si="386"/>
        <v>212</v>
      </c>
      <c r="R683" s="22"/>
      <c r="S683" s="22">
        <f>SUM(S680:S682)</f>
        <v>65</v>
      </c>
      <c r="T683" s="22">
        <f>SUM(T680:T682)</f>
        <v>103</v>
      </c>
      <c r="U683" s="22"/>
      <c r="V683" s="69">
        <f t="shared" si="383"/>
        <v>168</v>
      </c>
      <c r="W683" s="22"/>
      <c r="X683" s="22"/>
      <c r="Y683" s="22"/>
      <c r="Z683" s="22"/>
      <c r="AA683" s="73"/>
      <c r="AB683" s="22">
        <f>SUM(AB680:AB682)</f>
        <v>75</v>
      </c>
      <c r="AC683" s="22">
        <f>SUM(AC680:AC682)</f>
        <v>94</v>
      </c>
      <c r="AD683" s="22">
        <f>SUM(AD680:AD682)</f>
        <v>112</v>
      </c>
      <c r="AE683" s="22">
        <f t="shared" ref="AE683:AF683" si="387">SUM(AE680:AE682)</f>
        <v>0</v>
      </c>
      <c r="AF683" s="22">
        <f t="shared" si="387"/>
        <v>281</v>
      </c>
      <c r="AG683" s="22">
        <f t="shared" si="385"/>
        <v>661</v>
      </c>
      <c r="AH683" s="22">
        <f>SUM(AH680:AH682)</f>
        <v>297</v>
      </c>
      <c r="AI683">
        <v>661</v>
      </c>
    </row>
    <row r="684" spans="1:35" ht="18.75" x14ac:dyDescent="0.3">
      <c r="A684" s="63" t="s">
        <v>828</v>
      </c>
    </row>
    <row r="685" spans="1:35" ht="31.5" x14ac:dyDescent="0.25">
      <c r="A685" s="30" t="s">
        <v>829</v>
      </c>
      <c r="B685" s="10" t="s">
        <v>832</v>
      </c>
      <c r="C685" s="10"/>
      <c r="D685" s="10"/>
      <c r="E685" s="10"/>
      <c r="F685" s="10"/>
      <c r="G685" s="69"/>
      <c r="H685" s="10"/>
      <c r="I685" s="10"/>
      <c r="J685" s="10"/>
      <c r="K685" s="10"/>
      <c r="L685" s="69"/>
      <c r="M685" s="10">
        <v>18</v>
      </c>
      <c r="N685" s="10">
        <v>28</v>
      </c>
      <c r="O685" s="10">
        <v>29</v>
      </c>
      <c r="P685" s="10">
        <v>0</v>
      </c>
      <c r="Q685" s="69">
        <f>SUM(M685:P685)</f>
        <v>75</v>
      </c>
      <c r="R685" s="10">
        <v>22</v>
      </c>
      <c r="S685" s="10">
        <v>41</v>
      </c>
      <c r="T685" s="10">
        <v>29</v>
      </c>
      <c r="U685" s="10">
        <v>0</v>
      </c>
      <c r="V685" s="69">
        <f>SUM(R685:U685)</f>
        <v>92</v>
      </c>
      <c r="W685" s="10"/>
      <c r="X685" s="10"/>
      <c r="Y685" s="10"/>
      <c r="Z685" s="10"/>
      <c r="AA685" s="69"/>
      <c r="AB685" s="10"/>
      <c r="AC685" s="10"/>
      <c r="AD685" s="10"/>
      <c r="AE685" s="10">
        <v>0</v>
      </c>
      <c r="AF685" s="69"/>
      <c r="AG685" s="16">
        <f>V685+Q685</f>
        <v>167</v>
      </c>
      <c r="AH685" s="10">
        <v>58</v>
      </c>
    </row>
    <row r="686" spans="1:35" ht="31.5" x14ac:dyDescent="0.25">
      <c r="A686" s="30" t="s">
        <v>829</v>
      </c>
      <c r="B686" s="10" t="s">
        <v>637</v>
      </c>
      <c r="C686" s="10"/>
      <c r="D686" s="10"/>
      <c r="E686" s="10"/>
      <c r="F686" s="10"/>
      <c r="G686" s="69"/>
      <c r="H686" s="10"/>
      <c r="I686" s="10"/>
      <c r="J686" s="10"/>
      <c r="K686" s="10"/>
      <c r="L686" s="69"/>
      <c r="M686" s="10">
        <v>21</v>
      </c>
      <c r="N686" s="10">
        <v>37</v>
      </c>
      <c r="O686" s="10">
        <v>19</v>
      </c>
      <c r="P686" s="10"/>
      <c r="Q686" s="69">
        <f t="shared" ref="Q686:Q690" si="388">SUM(M686:P686)</f>
        <v>77</v>
      </c>
      <c r="R686" s="10">
        <v>26</v>
      </c>
      <c r="S686" s="10">
        <v>37</v>
      </c>
      <c r="T686" s="10">
        <v>63</v>
      </c>
      <c r="U686" s="10"/>
      <c r="V686" s="69">
        <f t="shared" ref="V686:V691" si="389">SUM(R686:U686)</f>
        <v>126</v>
      </c>
      <c r="W686" s="10"/>
      <c r="X686" s="10"/>
      <c r="Y686" s="10"/>
      <c r="Z686" s="10"/>
      <c r="AA686" s="69"/>
      <c r="AB686" s="10"/>
      <c r="AC686" s="10"/>
      <c r="AD686" s="10"/>
      <c r="AE686" s="10"/>
      <c r="AF686" s="69"/>
      <c r="AG686" s="16">
        <f t="shared" ref="AG686:AG691" si="390">V686+Q686</f>
        <v>203</v>
      </c>
      <c r="AH686" s="10">
        <v>79</v>
      </c>
    </row>
    <row r="687" spans="1:35" ht="47.25" x14ac:dyDescent="0.25">
      <c r="A687" s="30" t="s">
        <v>829</v>
      </c>
      <c r="B687" s="10" t="s">
        <v>833</v>
      </c>
      <c r="C687" s="10"/>
      <c r="D687" s="10"/>
      <c r="E687" s="10"/>
      <c r="F687" s="10"/>
      <c r="G687" s="69"/>
      <c r="H687" s="10"/>
      <c r="I687" s="10"/>
      <c r="J687" s="10"/>
      <c r="K687" s="10"/>
      <c r="L687" s="69"/>
      <c r="M687" s="10">
        <v>0</v>
      </c>
      <c r="N687" s="10">
        <v>0</v>
      </c>
      <c r="O687" s="10">
        <v>9</v>
      </c>
      <c r="P687" s="10"/>
      <c r="Q687" s="69">
        <f t="shared" si="388"/>
        <v>9</v>
      </c>
      <c r="R687" s="10">
        <v>0</v>
      </c>
      <c r="S687" s="10">
        <v>0</v>
      </c>
      <c r="T687" s="10">
        <v>0</v>
      </c>
      <c r="U687" s="10"/>
      <c r="V687" s="69">
        <f t="shared" si="389"/>
        <v>0</v>
      </c>
      <c r="W687" s="10"/>
      <c r="X687" s="10"/>
      <c r="Y687" s="10"/>
      <c r="Z687" s="10"/>
      <c r="AA687" s="69"/>
      <c r="AB687" s="10"/>
      <c r="AC687" s="10"/>
      <c r="AD687" s="10"/>
      <c r="AE687" s="10"/>
      <c r="AF687" s="69"/>
      <c r="AG687" s="16">
        <f t="shared" si="390"/>
        <v>9</v>
      </c>
      <c r="AH687" s="10">
        <v>9</v>
      </c>
    </row>
    <row r="688" spans="1:35" ht="15.75" x14ac:dyDescent="0.25">
      <c r="A688" s="30" t="s">
        <v>829</v>
      </c>
      <c r="B688" s="10" t="s">
        <v>830</v>
      </c>
      <c r="C688" s="10"/>
      <c r="D688" s="10"/>
      <c r="E688" s="10"/>
      <c r="F688" s="10"/>
      <c r="G688" s="69"/>
      <c r="H688" s="10"/>
      <c r="I688" s="10"/>
      <c r="J688" s="10"/>
      <c r="K688" s="10"/>
      <c r="L688" s="69"/>
      <c r="M688" s="10">
        <v>11</v>
      </c>
      <c r="N688" s="10">
        <v>14</v>
      </c>
      <c r="O688" s="10">
        <v>0</v>
      </c>
      <c r="P688" s="10"/>
      <c r="Q688" s="69">
        <f t="shared" si="388"/>
        <v>25</v>
      </c>
      <c r="R688" s="10">
        <v>0</v>
      </c>
      <c r="S688" s="10">
        <v>0</v>
      </c>
      <c r="T688" s="10">
        <v>0</v>
      </c>
      <c r="U688" s="10"/>
      <c r="V688" s="69">
        <f t="shared" si="389"/>
        <v>0</v>
      </c>
      <c r="W688" s="10"/>
      <c r="X688" s="10"/>
      <c r="Y688" s="10"/>
      <c r="Z688" s="10"/>
      <c r="AA688" s="69"/>
      <c r="AB688" s="10"/>
      <c r="AC688" s="10"/>
      <c r="AD688" s="10"/>
      <c r="AE688" s="10"/>
      <c r="AF688" s="69"/>
      <c r="AG688" s="16">
        <f t="shared" si="390"/>
        <v>25</v>
      </c>
      <c r="AH688" s="10">
        <v>0</v>
      </c>
    </row>
    <row r="689" spans="1:35" ht="15.75" x14ac:dyDescent="0.25">
      <c r="A689" s="30" t="s">
        <v>829</v>
      </c>
      <c r="B689" s="10" t="s">
        <v>831</v>
      </c>
      <c r="C689" s="10"/>
      <c r="D689" s="10"/>
      <c r="E689" s="10"/>
      <c r="F689" s="10"/>
      <c r="G689" s="69"/>
      <c r="H689" s="10"/>
      <c r="I689" s="10"/>
      <c r="J689" s="10"/>
      <c r="K689" s="10"/>
      <c r="L689" s="69"/>
      <c r="M689" s="10"/>
      <c r="N689" s="10"/>
      <c r="O689" s="10"/>
      <c r="P689" s="10"/>
      <c r="Q689" s="69">
        <f t="shared" si="388"/>
        <v>0</v>
      </c>
      <c r="R689" s="10">
        <v>0</v>
      </c>
      <c r="S689" s="10">
        <v>14</v>
      </c>
      <c r="T689" s="10">
        <v>0</v>
      </c>
      <c r="U689" s="10"/>
      <c r="V689" s="69">
        <f t="shared" si="389"/>
        <v>14</v>
      </c>
      <c r="W689" s="10"/>
      <c r="X689" s="10"/>
      <c r="Y689" s="10"/>
      <c r="Z689" s="10"/>
      <c r="AA689" s="69"/>
      <c r="AB689" s="10"/>
      <c r="AC689" s="10"/>
      <c r="AD689" s="10"/>
      <c r="AE689" s="10"/>
      <c r="AF689" s="69"/>
      <c r="AG689" s="16">
        <f t="shared" si="390"/>
        <v>14</v>
      </c>
      <c r="AH689" s="10">
        <v>0</v>
      </c>
    </row>
    <row r="690" spans="1:35" ht="15.75" x14ac:dyDescent="0.25">
      <c r="A690" s="30" t="s">
        <v>829</v>
      </c>
      <c r="B690" s="10" t="s">
        <v>29</v>
      </c>
      <c r="C690" s="10"/>
      <c r="D690" s="10"/>
      <c r="E690" s="10"/>
      <c r="F690" s="10"/>
      <c r="G690" s="69"/>
      <c r="H690" s="10"/>
      <c r="I690" s="10"/>
      <c r="J690" s="10"/>
      <c r="K690" s="10"/>
      <c r="L690" s="69"/>
      <c r="M690" s="10"/>
      <c r="N690" s="10"/>
      <c r="O690" s="10"/>
      <c r="P690" s="10"/>
      <c r="Q690" s="69">
        <f t="shared" si="388"/>
        <v>0</v>
      </c>
      <c r="R690" s="10">
        <v>19</v>
      </c>
      <c r="S690" s="10">
        <v>0</v>
      </c>
      <c r="T690" s="10">
        <v>0</v>
      </c>
      <c r="U690" s="10"/>
      <c r="V690" s="69">
        <f t="shared" si="389"/>
        <v>19</v>
      </c>
      <c r="W690" s="10"/>
      <c r="X690" s="10"/>
      <c r="Y690" s="10"/>
      <c r="Z690" s="10"/>
      <c r="AA690" s="69"/>
      <c r="AB690" s="10"/>
      <c r="AC690" s="10"/>
      <c r="AD690" s="10"/>
      <c r="AE690" s="10"/>
      <c r="AF690" s="69"/>
      <c r="AG690" s="16">
        <f t="shared" si="390"/>
        <v>19</v>
      </c>
      <c r="AH690" s="10">
        <v>0</v>
      </c>
    </row>
    <row r="691" spans="1:35" ht="15.75" x14ac:dyDescent="0.25">
      <c r="A691" s="31" t="s">
        <v>829</v>
      </c>
      <c r="B691" s="22" t="s">
        <v>142</v>
      </c>
      <c r="C691" s="22"/>
      <c r="D691" s="22"/>
      <c r="E691" s="22"/>
      <c r="F691" s="22"/>
      <c r="G691" s="73"/>
      <c r="H691" s="22"/>
      <c r="I691" s="22"/>
      <c r="J691" s="22"/>
      <c r="K691" s="22"/>
      <c r="L691" s="73"/>
      <c r="M691" s="22">
        <f>SUM(M685:M690)</f>
        <v>50</v>
      </c>
      <c r="N691" s="22">
        <f>SUM(N685:N690)</f>
        <v>79</v>
      </c>
      <c r="O691" s="22">
        <f>SUM(O685:O690)</f>
        <v>57</v>
      </c>
      <c r="P691" s="22">
        <f t="shared" ref="P691:Q691" si="391">SUM(P685:P690)</f>
        <v>0</v>
      </c>
      <c r="Q691" s="22">
        <f t="shared" si="391"/>
        <v>186</v>
      </c>
      <c r="R691" s="22">
        <f>SUM(R685:R690)</f>
        <v>67</v>
      </c>
      <c r="S691" s="22">
        <f>SUM(S685:S690)</f>
        <v>92</v>
      </c>
      <c r="T691" s="22">
        <f>SUM(T685:T690)</f>
        <v>92</v>
      </c>
      <c r="U691" s="22"/>
      <c r="V691" s="69">
        <f t="shared" si="389"/>
        <v>251</v>
      </c>
      <c r="W691" s="22"/>
      <c r="X691" s="22"/>
      <c r="Y691" s="22"/>
      <c r="Z691" s="22"/>
      <c r="AA691" s="73"/>
      <c r="AB691" s="22"/>
      <c r="AC691" s="22"/>
      <c r="AD691" s="22"/>
      <c r="AE691" s="22"/>
      <c r="AF691" s="73"/>
      <c r="AG691" s="22">
        <f t="shared" si="390"/>
        <v>437</v>
      </c>
      <c r="AH691" s="22">
        <f>SUM(AH685:AH690)</f>
        <v>146</v>
      </c>
      <c r="AI691">
        <v>437</v>
      </c>
    </row>
    <row r="692" spans="1:35" ht="18.75" x14ac:dyDescent="0.3">
      <c r="A692" s="27" t="s">
        <v>523</v>
      </c>
    </row>
    <row r="693" spans="1:35" ht="63" x14ac:dyDescent="0.25">
      <c r="A693" s="10" t="s">
        <v>524</v>
      </c>
      <c r="B693" s="10" t="s">
        <v>8</v>
      </c>
      <c r="C693" s="10"/>
      <c r="D693" s="10"/>
      <c r="E693" s="10"/>
      <c r="F693" s="10"/>
      <c r="G693" s="69"/>
      <c r="H693" s="10"/>
      <c r="I693" s="10"/>
      <c r="J693" s="10"/>
      <c r="K693" s="10"/>
      <c r="L693" s="69"/>
      <c r="M693" s="10">
        <v>19</v>
      </c>
      <c r="N693" s="10"/>
      <c r="O693" s="10"/>
      <c r="P693" s="10">
        <v>0</v>
      </c>
      <c r="Q693" s="69">
        <f>SUM(M693:P693)</f>
        <v>19</v>
      </c>
      <c r="R693" s="10"/>
      <c r="S693" s="10"/>
      <c r="T693" s="10"/>
      <c r="U693" s="10">
        <v>0</v>
      </c>
      <c r="V693" s="69">
        <f>SUM(R693:U693)</f>
        <v>0</v>
      </c>
      <c r="W693" s="10"/>
      <c r="X693" s="10"/>
      <c r="Y693" s="10"/>
      <c r="Z693" s="10"/>
      <c r="AA693" s="69"/>
      <c r="AB693" s="10">
        <v>16</v>
      </c>
      <c r="AC693" s="10"/>
      <c r="AD693" s="10"/>
      <c r="AE693" s="10">
        <v>0</v>
      </c>
      <c r="AF693" s="69">
        <f>SUM(AB693:AE693)</f>
        <v>16</v>
      </c>
      <c r="AG693" s="22">
        <f>AF693+AA693+V693+Q693</f>
        <v>35</v>
      </c>
      <c r="AH693" s="10"/>
    </row>
    <row r="694" spans="1:35" ht="31.5" x14ac:dyDescent="0.25">
      <c r="A694" s="10" t="s">
        <v>524</v>
      </c>
      <c r="B694" s="10" t="s">
        <v>9</v>
      </c>
      <c r="C694" s="10"/>
      <c r="D694" s="10"/>
      <c r="E694" s="10"/>
      <c r="F694" s="10"/>
      <c r="G694" s="69"/>
      <c r="H694" s="10"/>
      <c r="I694" s="10"/>
      <c r="J694" s="10"/>
      <c r="K694" s="10"/>
      <c r="L694" s="69"/>
      <c r="M694" s="10"/>
      <c r="N694" s="10"/>
      <c r="O694" s="10">
        <v>20</v>
      </c>
      <c r="P694" s="10"/>
      <c r="Q694" s="69">
        <f t="shared" ref="Q694:Q697" si="392">SUM(M694:P694)</f>
        <v>20</v>
      </c>
      <c r="R694" s="10">
        <v>25</v>
      </c>
      <c r="S694" s="10">
        <v>15</v>
      </c>
      <c r="T694" s="10"/>
      <c r="U694" s="10"/>
      <c r="V694" s="69">
        <f t="shared" ref="V694:V698" si="393">SUM(R694:U694)</f>
        <v>40</v>
      </c>
      <c r="W694" s="10"/>
      <c r="X694" s="10"/>
      <c r="Y694" s="10"/>
      <c r="Z694" s="10"/>
      <c r="AA694" s="69"/>
      <c r="AB694" s="10"/>
      <c r="AC694" s="10"/>
      <c r="AD694" s="10"/>
      <c r="AE694" s="10"/>
      <c r="AF694" s="69">
        <f t="shared" ref="AF694:AF697" si="394">SUM(AB694:AE694)</f>
        <v>0</v>
      </c>
      <c r="AG694" s="22">
        <f t="shared" ref="AG694:AG698" si="395">AF694+AA694+V694+Q694</f>
        <v>60</v>
      </c>
      <c r="AH694" s="10">
        <v>35</v>
      </c>
    </row>
    <row r="695" spans="1:35" ht="31.5" x14ac:dyDescent="0.25">
      <c r="A695" s="10" t="s">
        <v>524</v>
      </c>
      <c r="B695" s="10" t="s">
        <v>27</v>
      </c>
      <c r="C695" s="10"/>
      <c r="D695" s="10"/>
      <c r="E695" s="10"/>
      <c r="F695" s="10"/>
      <c r="G695" s="69"/>
      <c r="H695" s="10"/>
      <c r="I695" s="10"/>
      <c r="J695" s="10"/>
      <c r="K695" s="10"/>
      <c r="L695" s="69"/>
      <c r="M695" s="10"/>
      <c r="N695" s="10"/>
      <c r="O695" s="10"/>
      <c r="P695" s="10"/>
      <c r="Q695" s="69">
        <f t="shared" si="392"/>
        <v>0</v>
      </c>
      <c r="R695" s="10">
        <v>25</v>
      </c>
      <c r="S695" s="10">
        <v>23</v>
      </c>
      <c r="T695" s="10"/>
      <c r="U695" s="10"/>
      <c r="V695" s="69">
        <f t="shared" si="393"/>
        <v>48</v>
      </c>
      <c r="W695" s="10"/>
      <c r="X695" s="10"/>
      <c r="Y695" s="10"/>
      <c r="Z695" s="10"/>
      <c r="AA695" s="69"/>
      <c r="AB695" s="10">
        <v>15</v>
      </c>
      <c r="AC695" s="10">
        <v>34</v>
      </c>
      <c r="AD695" s="10">
        <v>32</v>
      </c>
      <c r="AE695" s="10"/>
      <c r="AF695" s="69">
        <f t="shared" si="394"/>
        <v>81</v>
      </c>
      <c r="AG695" s="22">
        <f t="shared" si="395"/>
        <v>129</v>
      </c>
      <c r="AH695" s="10">
        <v>55</v>
      </c>
    </row>
    <row r="696" spans="1:35" ht="15.75" x14ac:dyDescent="0.25">
      <c r="A696" s="10" t="s">
        <v>524</v>
      </c>
      <c r="B696" s="10" t="s">
        <v>29</v>
      </c>
      <c r="C696" s="10"/>
      <c r="D696" s="10"/>
      <c r="E696" s="10"/>
      <c r="F696" s="10"/>
      <c r="G696" s="69"/>
      <c r="H696" s="10"/>
      <c r="I696" s="10"/>
      <c r="J696" s="10"/>
      <c r="K696" s="10"/>
      <c r="L696" s="69"/>
      <c r="M696" s="10"/>
      <c r="N696" s="10"/>
      <c r="O696" s="10"/>
      <c r="P696" s="10"/>
      <c r="Q696" s="69">
        <f t="shared" si="392"/>
        <v>0</v>
      </c>
      <c r="R696" s="10">
        <v>28</v>
      </c>
      <c r="S696" s="10"/>
      <c r="T696" s="10"/>
      <c r="U696" s="10"/>
      <c r="V696" s="69">
        <f t="shared" si="393"/>
        <v>28</v>
      </c>
      <c r="W696" s="10"/>
      <c r="X696" s="10"/>
      <c r="Y696" s="10"/>
      <c r="Z696" s="10"/>
      <c r="AA696" s="69"/>
      <c r="AB696" s="10">
        <v>25</v>
      </c>
      <c r="AC696" s="10">
        <v>19</v>
      </c>
      <c r="AD696" s="10">
        <v>28</v>
      </c>
      <c r="AE696" s="10"/>
      <c r="AF696" s="69">
        <f t="shared" si="394"/>
        <v>72</v>
      </c>
      <c r="AG696" s="22">
        <f t="shared" si="395"/>
        <v>100</v>
      </c>
      <c r="AH696" s="10">
        <v>28</v>
      </c>
    </row>
    <row r="697" spans="1:35" ht="15.75" x14ac:dyDescent="0.25">
      <c r="A697" s="10" t="s">
        <v>524</v>
      </c>
      <c r="B697" s="10" t="s">
        <v>460</v>
      </c>
      <c r="C697" s="10"/>
      <c r="D697" s="10"/>
      <c r="E697" s="10"/>
      <c r="F697" s="10"/>
      <c r="G697" s="69"/>
      <c r="H697" s="10"/>
      <c r="I697" s="10"/>
      <c r="J697" s="10"/>
      <c r="K697" s="10"/>
      <c r="L697" s="69"/>
      <c r="M697" s="10"/>
      <c r="N697" s="10"/>
      <c r="O697" s="10"/>
      <c r="P697" s="10"/>
      <c r="Q697" s="69">
        <f t="shared" si="392"/>
        <v>0</v>
      </c>
      <c r="R697" s="10"/>
      <c r="S697" s="10"/>
      <c r="T697" s="10"/>
      <c r="U697" s="10"/>
      <c r="V697" s="69">
        <f t="shared" si="393"/>
        <v>0</v>
      </c>
      <c r="W697" s="10"/>
      <c r="X697" s="10"/>
      <c r="Y697" s="10"/>
      <c r="Z697" s="10"/>
      <c r="AA697" s="69"/>
      <c r="AB697" s="10"/>
      <c r="AC697" s="10">
        <v>13</v>
      </c>
      <c r="AD697" s="10"/>
      <c r="AE697" s="10"/>
      <c r="AF697" s="69">
        <f t="shared" si="394"/>
        <v>13</v>
      </c>
      <c r="AG697" s="22">
        <f t="shared" si="395"/>
        <v>13</v>
      </c>
      <c r="AH697" s="10"/>
    </row>
    <row r="698" spans="1:35" ht="15.75" x14ac:dyDescent="0.25">
      <c r="A698" s="22" t="s">
        <v>524</v>
      </c>
      <c r="B698" s="22" t="s">
        <v>142</v>
      </c>
      <c r="C698" s="22"/>
      <c r="D698" s="22"/>
      <c r="E698" s="22"/>
      <c r="F698" s="22"/>
      <c r="G698" s="73"/>
      <c r="H698" s="22"/>
      <c r="I698" s="22"/>
      <c r="J698" s="22"/>
      <c r="K698" s="22"/>
      <c r="L698" s="73"/>
      <c r="M698" s="22">
        <f>SUM(M693:M697)</f>
        <v>19</v>
      </c>
      <c r="N698" s="22"/>
      <c r="O698" s="22">
        <f>SUM(O693:O697)</f>
        <v>20</v>
      </c>
      <c r="P698" s="22">
        <f t="shared" ref="P698:Q698" si="396">SUM(P693:P697)</f>
        <v>0</v>
      </c>
      <c r="Q698" s="22">
        <f t="shared" si="396"/>
        <v>39</v>
      </c>
      <c r="R698" s="22">
        <f>SUM(R693:R697)</f>
        <v>78</v>
      </c>
      <c r="S698" s="22">
        <f>SUM(S693:S697)</f>
        <v>38</v>
      </c>
      <c r="T698" s="22"/>
      <c r="U698" s="22"/>
      <c r="V698" s="69">
        <f t="shared" si="393"/>
        <v>116</v>
      </c>
      <c r="W698" s="22"/>
      <c r="X698" s="22"/>
      <c r="Y698" s="22"/>
      <c r="Z698" s="22"/>
      <c r="AA698" s="73"/>
      <c r="AB698" s="22">
        <f>SUM(AB693:AB697)</f>
        <v>56</v>
      </c>
      <c r="AC698" s="22">
        <f>SUM(AC693:AC697)</f>
        <v>66</v>
      </c>
      <c r="AD698" s="22">
        <f>SUM(AD693:AD697)</f>
        <v>60</v>
      </c>
      <c r="AE698" s="22">
        <f>SUM(AE693:AE697)</f>
        <v>0</v>
      </c>
      <c r="AF698" s="22">
        <f>SUM(AF693:AF697)</f>
        <v>182</v>
      </c>
      <c r="AG698" s="22">
        <f t="shared" si="395"/>
        <v>337</v>
      </c>
      <c r="AH698" s="22">
        <f>SUM(AH694:AH696)</f>
        <v>118</v>
      </c>
      <c r="AI698">
        <v>337</v>
      </c>
    </row>
    <row r="699" spans="1:35" ht="18.75" x14ac:dyDescent="0.3">
      <c r="A699" s="27" t="s">
        <v>529</v>
      </c>
    </row>
    <row r="700" spans="1:35" ht="15.75" x14ac:dyDescent="0.25">
      <c r="A700" s="10" t="s">
        <v>527</v>
      </c>
      <c r="B700" s="10" t="s">
        <v>528</v>
      </c>
      <c r="C700" s="10"/>
      <c r="D700" s="10"/>
      <c r="E700" s="10"/>
      <c r="F700" s="10"/>
      <c r="G700" s="69"/>
      <c r="H700" s="10"/>
      <c r="I700" s="10"/>
      <c r="J700" s="10"/>
      <c r="K700" s="10"/>
      <c r="L700" s="69"/>
      <c r="M700" s="10">
        <v>24</v>
      </c>
      <c r="N700" s="10">
        <v>17</v>
      </c>
      <c r="O700" s="10">
        <v>20</v>
      </c>
      <c r="P700" s="10">
        <v>0</v>
      </c>
      <c r="Q700" s="69">
        <f>SUM(M700:P700)</f>
        <v>61</v>
      </c>
      <c r="R700" s="10"/>
      <c r="S700" s="10">
        <v>4</v>
      </c>
      <c r="T700" s="10"/>
      <c r="U700" s="10">
        <v>0</v>
      </c>
      <c r="V700" s="69">
        <f>SUM(R700:U700)</f>
        <v>4</v>
      </c>
      <c r="W700" s="10"/>
      <c r="X700" s="10"/>
      <c r="Y700" s="10">
        <v>3</v>
      </c>
      <c r="Z700" s="10">
        <v>0</v>
      </c>
      <c r="AA700" s="69">
        <f>SUM(W700:Z700)</f>
        <v>3</v>
      </c>
      <c r="AB700" s="10"/>
      <c r="AC700" s="10">
        <v>11</v>
      </c>
      <c r="AD700" s="10">
        <v>18</v>
      </c>
      <c r="AE700" s="10">
        <v>0</v>
      </c>
      <c r="AF700" s="69">
        <f>SUM(AB700:AE700)</f>
        <v>29</v>
      </c>
      <c r="AG700" s="22">
        <f>AF700+AA700+V700+Q700</f>
        <v>97</v>
      </c>
      <c r="AH700" s="10">
        <v>21</v>
      </c>
    </row>
    <row r="701" spans="1:35" ht="15.75" x14ac:dyDescent="0.25">
      <c r="A701" s="10" t="s">
        <v>527</v>
      </c>
      <c r="B701" s="10" t="s">
        <v>226</v>
      </c>
      <c r="C701" s="10"/>
      <c r="D701" s="10"/>
      <c r="E701" s="10"/>
      <c r="F701" s="10"/>
      <c r="G701" s="69"/>
      <c r="H701" s="10"/>
      <c r="I701" s="10"/>
      <c r="J701" s="10"/>
      <c r="K701" s="10"/>
      <c r="L701" s="69"/>
      <c r="M701" s="10">
        <v>29</v>
      </c>
      <c r="N701" s="10">
        <v>22</v>
      </c>
      <c r="O701" s="10">
        <v>12</v>
      </c>
      <c r="P701" s="10"/>
      <c r="Q701" s="69">
        <f t="shared" ref="Q701:Q704" si="397">SUM(M701:P701)</f>
        <v>63</v>
      </c>
      <c r="R701" s="10"/>
      <c r="S701" s="10">
        <v>7</v>
      </c>
      <c r="T701" s="10">
        <v>2</v>
      </c>
      <c r="U701" s="10"/>
      <c r="V701" s="69">
        <f t="shared" ref="V701:V705" si="398">SUM(R701:U701)</f>
        <v>9</v>
      </c>
      <c r="W701" s="10"/>
      <c r="X701" s="10"/>
      <c r="Y701" s="10">
        <v>2</v>
      </c>
      <c r="Z701" s="10"/>
      <c r="AA701" s="69">
        <f t="shared" ref="AA701:AA705" si="399">SUM(W701:Z701)</f>
        <v>2</v>
      </c>
      <c r="AB701" s="10"/>
      <c r="AC701" s="10">
        <v>13</v>
      </c>
      <c r="AD701" s="10">
        <v>14</v>
      </c>
      <c r="AE701" s="10"/>
      <c r="AF701" s="69">
        <f t="shared" ref="AF701:AF704" si="400">SUM(AB701:AE701)</f>
        <v>27</v>
      </c>
      <c r="AG701" s="22">
        <f t="shared" ref="AG701:AG705" si="401">AF701+AA701+V701+Q701</f>
        <v>101</v>
      </c>
      <c r="AH701" s="10">
        <v>12</v>
      </c>
    </row>
    <row r="702" spans="1:35" ht="31.5" x14ac:dyDescent="0.25">
      <c r="A702" s="10" t="s">
        <v>527</v>
      </c>
      <c r="B702" s="10" t="s">
        <v>27</v>
      </c>
      <c r="C702" s="10"/>
      <c r="D702" s="10"/>
      <c r="E702" s="10"/>
      <c r="F702" s="10"/>
      <c r="G702" s="69"/>
      <c r="H702" s="10"/>
      <c r="I702" s="10"/>
      <c r="J702" s="10"/>
      <c r="K702" s="10"/>
      <c r="L702" s="69"/>
      <c r="M702" s="10">
        <v>27</v>
      </c>
      <c r="N702" s="10">
        <v>28</v>
      </c>
      <c r="O702" s="10">
        <v>33</v>
      </c>
      <c r="P702" s="10"/>
      <c r="Q702" s="69">
        <f t="shared" si="397"/>
        <v>88</v>
      </c>
      <c r="R702" s="10"/>
      <c r="S702" s="10"/>
      <c r="T702" s="10">
        <v>4</v>
      </c>
      <c r="U702" s="10"/>
      <c r="V702" s="69">
        <f t="shared" si="398"/>
        <v>4</v>
      </c>
      <c r="W702" s="10"/>
      <c r="X702" s="10"/>
      <c r="Y702" s="10">
        <v>2</v>
      </c>
      <c r="Z702" s="10"/>
      <c r="AA702" s="69">
        <f t="shared" si="399"/>
        <v>2</v>
      </c>
      <c r="AB702" s="10"/>
      <c r="AC702" s="10">
        <v>26</v>
      </c>
      <c r="AD702" s="10">
        <v>46</v>
      </c>
      <c r="AE702" s="10"/>
      <c r="AF702" s="69">
        <f t="shared" si="400"/>
        <v>72</v>
      </c>
      <c r="AG702" s="22">
        <f t="shared" si="401"/>
        <v>166</v>
      </c>
      <c r="AH702" s="10">
        <v>48</v>
      </c>
    </row>
    <row r="703" spans="1:35" ht="15.75" x14ac:dyDescent="0.25">
      <c r="A703" s="10" t="s">
        <v>527</v>
      </c>
      <c r="B703" s="10" t="s">
        <v>29</v>
      </c>
      <c r="C703" s="10"/>
      <c r="D703" s="10"/>
      <c r="E703" s="10"/>
      <c r="F703" s="10"/>
      <c r="G703" s="69"/>
      <c r="H703" s="10"/>
      <c r="I703" s="10"/>
      <c r="J703" s="10"/>
      <c r="K703" s="10"/>
      <c r="L703" s="69"/>
      <c r="M703" s="10">
        <v>26</v>
      </c>
      <c r="N703" s="10">
        <v>15</v>
      </c>
      <c r="O703" s="10">
        <v>30</v>
      </c>
      <c r="P703" s="10"/>
      <c r="Q703" s="69">
        <f t="shared" si="397"/>
        <v>71</v>
      </c>
      <c r="R703" s="10"/>
      <c r="S703" s="10"/>
      <c r="T703" s="10"/>
      <c r="U703" s="10"/>
      <c r="V703" s="69">
        <f t="shared" si="398"/>
        <v>0</v>
      </c>
      <c r="W703" s="10"/>
      <c r="X703" s="10"/>
      <c r="Y703" s="10"/>
      <c r="Z703" s="10"/>
      <c r="AA703" s="69">
        <f t="shared" si="399"/>
        <v>0</v>
      </c>
      <c r="AB703" s="10"/>
      <c r="AC703" s="10"/>
      <c r="AD703" s="10"/>
      <c r="AE703" s="10"/>
      <c r="AF703" s="69">
        <f t="shared" si="400"/>
        <v>0</v>
      </c>
      <c r="AG703" s="22">
        <f t="shared" si="401"/>
        <v>71</v>
      </c>
      <c r="AH703" s="10">
        <v>30</v>
      </c>
    </row>
    <row r="704" spans="1:35" ht="15.75" x14ac:dyDescent="0.25">
      <c r="A704" s="10" t="s">
        <v>527</v>
      </c>
      <c r="B704" s="10" t="s">
        <v>31</v>
      </c>
      <c r="C704" s="10"/>
      <c r="D704" s="10"/>
      <c r="E704" s="10"/>
      <c r="F704" s="10"/>
      <c r="G704" s="69"/>
      <c r="H704" s="10"/>
      <c r="I704" s="10"/>
      <c r="J704" s="10"/>
      <c r="K704" s="10"/>
      <c r="L704" s="69"/>
      <c r="M704" s="10">
        <v>25</v>
      </c>
      <c r="N704" s="10">
        <v>22</v>
      </c>
      <c r="O704" s="10"/>
      <c r="P704" s="10"/>
      <c r="Q704" s="69">
        <f t="shared" si="397"/>
        <v>47</v>
      </c>
      <c r="R704" s="10"/>
      <c r="S704" s="10"/>
      <c r="T704" s="10"/>
      <c r="U704" s="10"/>
      <c r="V704" s="69">
        <f t="shared" si="398"/>
        <v>0</v>
      </c>
      <c r="W704" s="10"/>
      <c r="X704" s="10"/>
      <c r="Y704" s="10"/>
      <c r="Z704" s="10"/>
      <c r="AA704" s="69">
        <f t="shared" si="399"/>
        <v>0</v>
      </c>
      <c r="AB704" s="10"/>
      <c r="AC704" s="10"/>
      <c r="AD704" s="10"/>
      <c r="AE704" s="10"/>
      <c r="AF704" s="69">
        <f t="shared" si="400"/>
        <v>0</v>
      </c>
      <c r="AG704" s="22">
        <f t="shared" si="401"/>
        <v>47</v>
      </c>
      <c r="AH704" s="10">
        <v>0</v>
      </c>
    </row>
    <row r="705" spans="1:35" ht="31.5" x14ac:dyDescent="0.25">
      <c r="A705" s="22" t="s">
        <v>527</v>
      </c>
      <c r="B705" s="22" t="s">
        <v>32</v>
      </c>
      <c r="C705" s="22"/>
      <c r="D705" s="22"/>
      <c r="E705" s="22"/>
      <c r="F705" s="22"/>
      <c r="G705" s="73"/>
      <c r="H705" s="22"/>
      <c r="I705" s="22"/>
      <c r="J705" s="22"/>
      <c r="K705" s="22"/>
      <c r="L705" s="73"/>
      <c r="M705" s="22">
        <f t="shared" ref="M705:AF705" si="402">M700+M701+M702+M703+M704</f>
        <v>131</v>
      </c>
      <c r="N705" s="22">
        <f t="shared" si="402"/>
        <v>104</v>
      </c>
      <c r="O705" s="22">
        <f t="shared" si="402"/>
        <v>95</v>
      </c>
      <c r="P705" s="22">
        <f t="shared" si="402"/>
        <v>0</v>
      </c>
      <c r="Q705" s="22">
        <f t="shared" si="402"/>
        <v>330</v>
      </c>
      <c r="R705" s="22">
        <f t="shared" si="402"/>
        <v>0</v>
      </c>
      <c r="S705" s="22">
        <f t="shared" si="402"/>
        <v>11</v>
      </c>
      <c r="T705" s="22">
        <f t="shared" si="402"/>
        <v>6</v>
      </c>
      <c r="U705" s="22">
        <f t="shared" si="402"/>
        <v>0</v>
      </c>
      <c r="V705" s="69">
        <f t="shared" si="398"/>
        <v>17</v>
      </c>
      <c r="W705" s="22">
        <f t="shared" si="402"/>
        <v>0</v>
      </c>
      <c r="X705" s="22">
        <f t="shared" si="402"/>
        <v>0</v>
      </c>
      <c r="Y705" s="22">
        <f t="shared" si="402"/>
        <v>7</v>
      </c>
      <c r="Z705" s="22">
        <f t="shared" si="402"/>
        <v>0</v>
      </c>
      <c r="AA705" s="69">
        <f t="shared" si="399"/>
        <v>7</v>
      </c>
      <c r="AB705" s="22">
        <f t="shared" si="402"/>
        <v>0</v>
      </c>
      <c r="AC705" s="22">
        <f t="shared" si="402"/>
        <v>50</v>
      </c>
      <c r="AD705" s="22">
        <f t="shared" si="402"/>
        <v>78</v>
      </c>
      <c r="AE705" s="22">
        <f t="shared" si="402"/>
        <v>0</v>
      </c>
      <c r="AF705" s="22">
        <f t="shared" si="402"/>
        <v>128</v>
      </c>
      <c r="AG705" s="22">
        <f t="shared" si="401"/>
        <v>482</v>
      </c>
      <c r="AH705" s="22">
        <f t="shared" ref="AH705" si="403">AH700+AH701+AH702+AH703+AH704</f>
        <v>111</v>
      </c>
      <c r="AI705">
        <v>482</v>
      </c>
    </row>
    <row r="706" spans="1:35" ht="18.75" x14ac:dyDescent="0.3">
      <c r="A706" s="27" t="s">
        <v>531</v>
      </c>
    </row>
    <row r="707" spans="1:35" ht="47.25" x14ac:dyDescent="0.25">
      <c r="A707" s="10" t="s">
        <v>532</v>
      </c>
      <c r="B707" s="10" t="s">
        <v>504</v>
      </c>
      <c r="C707" s="10">
        <v>25</v>
      </c>
      <c r="D707" s="10">
        <v>36</v>
      </c>
      <c r="E707" s="10">
        <v>33</v>
      </c>
      <c r="F707" s="10">
        <v>0</v>
      </c>
      <c r="G707" s="69">
        <f>SUM(C707:F707)</f>
        <v>94</v>
      </c>
      <c r="H707" s="10"/>
      <c r="I707" s="10"/>
      <c r="J707" s="10"/>
      <c r="K707" s="10"/>
      <c r="L707" s="69"/>
      <c r="M707" s="10">
        <v>27</v>
      </c>
      <c r="N707" s="10">
        <v>49</v>
      </c>
      <c r="O707" s="10">
        <v>13</v>
      </c>
      <c r="P707" s="10">
        <v>0</v>
      </c>
      <c r="Q707" s="69">
        <f>SUM(M707:P707)</f>
        <v>89</v>
      </c>
      <c r="R707" s="10"/>
      <c r="S707" s="10"/>
      <c r="T707" s="10"/>
      <c r="U707" s="10"/>
      <c r="V707" s="69"/>
      <c r="W707" s="10"/>
      <c r="X707" s="10"/>
      <c r="Y707" s="10"/>
      <c r="Z707" s="10"/>
      <c r="AA707" s="69"/>
      <c r="AB707" s="10">
        <v>33</v>
      </c>
      <c r="AC707" s="10">
        <v>51</v>
      </c>
      <c r="AD707" s="10">
        <v>59</v>
      </c>
      <c r="AE707" s="10">
        <v>0</v>
      </c>
      <c r="AF707" s="69">
        <f>SUM(AB707:AE707)</f>
        <v>143</v>
      </c>
      <c r="AG707" s="22">
        <f>AF707+Q707+G707</f>
        <v>326</v>
      </c>
      <c r="AH707" s="10">
        <v>105</v>
      </c>
    </row>
    <row r="708" spans="1:35" ht="31.5" x14ac:dyDescent="0.25">
      <c r="A708" s="10" t="s">
        <v>532</v>
      </c>
      <c r="B708" s="10" t="s">
        <v>535</v>
      </c>
      <c r="C708" s="10"/>
      <c r="D708" s="10"/>
      <c r="E708" s="10"/>
      <c r="F708" s="10"/>
      <c r="G708" s="69">
        <f t="shared" ref="G708:G716" si="404">SUM(C708:F708)</f>
        <v>0</v>
      </c>
      <c r="H708" s="10"/>
      <c r="I708" s="10"/>
      <c r="J708" s="10"/>
      <c r="K708" s="10"/>
      <c r="L708" s="69"/>
      <c r="M708" s="10">
        <v>18</v>
      </c>
      <c r="N708" s="10"/>
      <c r="O708" s="10"/>
      <c r="P708" s="10"/>
      <c r="Q708" s="69">
        <f t="shared" ref="Q708:Q715" si="405">SUM(M708:P708)</f>
        <v>18</v>
      </c>
      <c r="R708" s="10"/>
      <c r="S708" s="10"/>
      <c r="T708" s="10"/>
      <c r="U708" s="10"/>
      <c r="V708" s="69"/>
      <c r="W708" s="10"/>
      <c r="X708" s="10"/>
      <c r="Y708" s="10"/>
      <c r="Z708" s="10"/>
      <c r="AA708" s="69"/>
      <c r="AB708" s="10">
        <v>25</v>
      </c>
      <c r="AC708" s="10">
        <v>22</v>
      </c>
      <c r="AD708" s="10">
        <v>25</v>
      </c>
      <c r="AE708" s="10"/>
      <c r="AF708" s="69">
        <f t="shared" ref="AF708:AF715" si="406">SUM(AB708:AE708)</f>
        <v>72</v>
      </c>
      <c r="AG708" s="22">
        <f t="shared" ref="AG708:AG716" si="407">AF708+Q708+G708</f>
        <v>90</v>
      </c>
      <c r="AH708" s="10"/>
    </row>
    <row r="709" spans="1:35" ht="15.75" x14ac:dyDescent="0.25">
      <c r="A709" s="10" t="s">
        <v>532</v>
      </c>
      <c r="B709" s="10" t="s">
        <v>475</v>
      </c>
      <c r="C709" s="10"/>
      <c r="D709" s="10"/>
      <c r="E709" s="10"/>
      <c r="F709" s="10"/>
      <c r="G709" s="69">
        <f t="shared" si="404"/>
        <v>0</v>
      </c>
      <c r="H709" s="10"/>
      <c r="I709" s="10"/>
      <c r="J709" s="10"/>
      <c r="K709" s="10"/>
      <c r="L709" s="69"/>
      <c r="M709" s="10"/>
      <c r="N709" s="10">
        <v>10</v>
      </c>
      <c r="O709" s="10"/>
      <c r="P709" s="10"/>
      <c r="Q709" s="69">
        <f t="shared" si="405"/>
        <v>10</v>
      </c>
      <c r="R709" s="10"/>
      <c r="S709" s="10"/>
      <c r="T709" s="10"/>
      <c r="U709" s="10"/>
      <c r="V709" s="69"/>
      <c r="W709" s="10"/>
      <c r="X709" s="10"/>
      <c r="Y709" s="10"/>
      <c r="Z709" s="10"/>
      <c r="AA709" s="69"/>
      <c r="AB709" s="10">
        <v>25</v>
      </c>
      <c r="AC709" s="10">
        <v>27</v>
      </c>
      <c r="AD709" s="10"/>
      <c r="AE709" s="10"/>
      <c r="AF709" s="69">
        <f t="shared" si="406"/>
        <v>52</v>
      </c>
      <c r="AG709" s="22">
        <f t="shared" si="407"/>
        <v>62</v>
      </c>
      <c r="AH709" s="10">
        <v>25</v>
      </c>
    </row>
    <row r="710" spans="1:35" ht="54" customHeight="1" x14ac:dyDescent="0.25">
      <c r="A710" s="10" t="s">
        <v>532</v>
      </c>
      <c r="B710" s="10" t="s">
        <v>455</v>
      </c>
      <c r="C710" s="10">
        <v>20</v>
      </c>
      <c r="D710" s="10">
        <v>14</v>
      </c>
      <c r="E710" s="10">
        <v>26</v>
      </c>
      <c r="F710" s="10"/>
      <c r="G710" s="69">
        <f t="shared" si="404"/>
        <v>60</v>
      </c>
      <c r="H710" s="10"/>
      <c r="I710" s="10"/>
      <c r="J710" s="10"/>
      <c r="K710" s="10"/>
      <c r="L710" s="69"/>
      <c r="M710" s="10">
        <v>6</v>
      </c>
      <c r="N710" s="10">
        <v>8</v>
      </c>
      <c r="O710" s="10">
        <v>11</v>
      </c>
      <c r="P710" s="10"/>
      <c r="Q710" s="69">
        <f t="shared" si="405"/>
        <v>25</v>
      </c>
      <c r="R710" s="10"/>
      <c r="S710" s="10"/>
      <c r="T710" s="10"/>
      <c r="U710" s="10"/>
      <c r="V710" s="69"/>
      <c r="W710" s="10"/>
      <c r="X710" s="10"/>
      <c r="Y710" s="10"/>
      <c r="Z710" s="10"/>
      <c r="AA710" s="69"/>
      <c r="AB710" s="10"/>
      <c r="AC710" s="10"/>
      <c r="AD710" s="10"/>
      <c r="AE710" s="10"/>
      <c r="AF710" s="69">
        <f t="shared" si="406"/>
        <v>0</v>
      </c>
      <c r="AG710" s="22">
        <f t="shared" si="407"/>
        <v>85</v>
      </c>
      <c r="AH710" s="10">
        <v>37</v>
      </c>
    </row>
    <row r="711" spans="1:35" ht="63" x14ac:dyDescent="0.25">
      <c r="A711" s="10" t="s">
        <v>532</v>
      </c>
      <c r="B711" s="10" t="s">
        <v>10</v>
      </c>
      <c r="C711" s="10"/>
      <c r="D711" s="10"/>
      <c r="E711" s="10"/>
      <c r="F711" s="10"/>
      <c r="G711" s="69">
        <f t="shared" si="404"/>
        <v>0</v>
      </c>
      <c r="H711" s="10"/>
      <c r="I711" s="10"/>
      <c r="J711" s="10"/>
      <c r="K711" s="10"/>
      <c r="L711" s="69"/>
      <c r="M711" s="10"/>
      <c r="N711" s="10">
        <v>18</v>
      </c>
      <c r="O711" s="10">
        <v>9</v>
      </c>
      <c r="P711" s="10"/>
      <c r="Q711" s="69">
        <f t="shared" si="405"/>
        <v>27</v>
      </c>
      <c r="R711" s="10"/>
      <c r="S711" s="10"/>
      <c r="T711" s="10"/>
      <c r="U711" s="10"/>
      <c r="V711" s="69"/>
      <c r="W711" s="10"/>
      <c r="X711" s="10"/>
      <c r="Y711" s="10"/>
      <c r="Z711" s="10"/>
      <c r="AA711" s="69"/>
      <c r="AB711" s="10">
        <v>22</v>
      </c>
      <c r="AC711" s="10">
        <v>8</v>
      </c>
      <c r="AD711" s="10"/>
      <c r="AE711" s="10"/>
      <c r="AF711" s="69">
        <f t="shared" si="406"/>
        <v>30</v>
      </c>
      <c r="AG711" s="22">
        <f t="shared" si="407"/>
        <v>57</v>
      </c>
      <c r="AH711" s="10">
        <v>9</v>
      </c>
    </row>
    <row r="712" spans="1:35" ht="63" x14ac:dyDescent="0.25">
      <c r="A712" s="10" t="s">
        <v>532</v>
      </c>
      <c r="B712" s="10" t="s">
        <v>114</v>
      </c>
      <c r="C712" s="10"/>
      <c r="D712" s="10"/>
      <c r="E712" s="10"/>
      <c r="F712" s="10"/>
      <c r="G712" s="69">
        <f t="shared" si="404"/>
        <v>0</v>
      </c>
      <c r="H712" s="10"/>
      <c r="I712" s="10"/>
      <c r="J712" s="10"/>
      <c r="K712" s="10"/>
      <c r="L712" s="69"/>
      <c r="M712" s="10">
        <v>19</v>
      </c>
      <c r="N712" s="10">
        <v>18</v>
      </c>
      <c r="O712" s="10">
        <v>9</v>
      </c>
      <c r="P712" s="10"/>
      <c r="Q712" s="69">
        <f t="shared" si="405"/>
        <v>46</v>
      </c>
      <c r="R712" s="10"/>
      <c r="S712" s="10"/>
      <c r="T712" s="10"/>
      <c r="U712" s="10"/>
      <c r="V712" s="69"/>
      <c r="W712" s="10"/>
      <c r="X712" s="10"/>
      <c r="Y712" s="10"/>
      <c r="Z712" s="10"/>
      <c r="AA712" s="69"/>
      <c r="AB712" s="10"/>
      <c r="AC712" s="10"/>
      <c r="AD712" s="10">
        <v>12</v>
      </c>
      <c r="AE712" s="10"/>
      <c r="AF712" s="69">
        <f t="shared" si="406"/>
        <v>12</v>
      </c>
      <c r="AG712" s="22">
        <f t="shared" si="407"/>
        <v>58</v>
      </c>
      <c r="AH712" s="10">
        <v>21</v>
      </c>
    </row>
    <row r="713" spans="1:35" ht="31.5" x14ac:dyDescent="0.25">
      <c r="A713" s="10" t="s">
        <v>532</v>
      </c>
      <c r="B713" s="10" t="s">
        <v>27</v>
      </c>
      <c r="C713" s="10">
        <v>25</v>
      </c>
      <c r="D713" s="10">
        <v>22</v>
      </c>
      <c r="E713" s="10">
        <v>27</v>
      </c>
      <c r="F713" s="10"/>
      <c r="G713" s="69">
        <f t="shared" si="404"/>
        <v>74</v>
      </c>
      <c r="H713" s="10"/>
      <c r="I713" s="10"/>
      <c r="J713" s="10"/>
      <c r="K713" s="10"/>
      <c r="L713" s="69"/>
      <c r="M713" s="10">
        <v>13</v>
      </c>
      <c r="N713" s="10">
        <v>31</v>
      </c>
      <c r="O713" s="10">
        <v>21</v>
      </c>
      <c r="P713" s="10"/>
      <c r="Q713" s="69">
        <f t="shared" si="405"/>
        <v>65</v>
      </c>
      <c r="R713" s="10"/>
      <c r="S713" s="10"/>
      <c r="T713" s="10"/>
      <c r="U713" s="10"/>
      <c r="V713" s="69"/>
      <c r="W713" s="10"/>
      <c r="X713" s="10"/>
      <c r="Y713" s="10"/>
      <c r="Z713" s="10"/>
      <c r="AA713" s="69"/>
      <c r="AB713" s="10">
        <v>37</v>
      </c>
      <c r="AC713" s="10">
        <v>54</v>
      </c>
      <c r="AD713" s="10">
        <v>44</v>
      </c>
      <c r="AE713" s="10"/>
      <c r="AF713" s="69">
        <f t="shared" si="406"/>
        <v>135</v>
      </c>
      <c r="AG713" s="22">
        <f t="shared" si="407"/>
        <v>274</v>
      </c>
      <c r="AH713" s="10">
        <v>92</v>
      </c>
    </row>
    <row r="714" spans="1:35" ht="15.75" x14ac:dyDescent="0.25">
      <c r="A714" s="10" t="s">
        <v>532</v>
      </c>
      <c r="B714" s="10" t="s">
        <v>536</v>
      </c>
      <c r="C714" s="10"/>
      <c r="D714" s="10"/>
      <c r="E714" s="10"/>
      <c r="F714" s="10"/>
      <c r="G714" s="69">
        <f t="shared" si="404"/>
        <v>0</v>
      </c>
      <c r="H714" s="10"/>
      <c r="I714" s="10"/>
      <c r="J714" s="10"/>
      <c r="K714" s="10"/>
      <c r="L714" s="69"/>
      <c r="M714" s="10">
        <v>11</v>
      </c>
      <c r="N714" s="10"/>
      <c r="O714" s="10">
        <v>13</v>
      </c>
      <c r="P714" s="10"/>
      <c r="Q714" s="69">
        <f t="shared" si="405"/>
        <v>24</v>
      </c>
      <c r="R714" s="10"/>
      <c r="S714" s="10"/>
      <c r="T714" s="10"/>
      <c r="U714" s="10"/>
      <c r="V714" s="69"/>
      <c r="W714" s="10"/>
      <c r="X714" s="10"/>
      <c r="Y714" s="10"/>
      <c r="Z714" s="10"/>
      <c r="AA714" s="69"/>
      <c r="AB714" s="10">
        <v>26</v>
      </c>
      <c r="AC714" s="10">
        <v>34</v>
      </c>
      <c r="AD714" s="10">
        <v>33</v>
      </c>
      <c r="AE714" s="10"/>
      <c r="AF714" s="69">
        <f t="shared" si="406"/>
        <v>93</v>
      </c>
      <c r="AG714" s="22">
        <f t="shared" si="407"/>
        <v>117</v>
      </c>
      <c r="AH714" s="10">
        <v>46</v>
      </c>
    </row>
    <row r="715" spans="1:35" ht="47.25" x14ac:dyDescent="0.25">
      <c r="A715" s="10" t="s">
        <v>532</v>
      </c>
      <c r="B715" s="10" t="s">
        <v>49</v>
      </c>
      <c r="C715" s="10"/>
      <c r="D715" s="10"/>
      <c r="E715" s="10"/>
      <c r="F715" s="10"/>
      <c r="G715" s="69">
        <f t="shared" si="404"/>
        <v>0</v>
      </c>
      <c r="H715" s="10"/>
      <c r="I715" s="10"/>
      <c r="J715" s="10"/>
      <c r="K715" s="10"/>
      <c r="L715" s="69"/>
      <c r="M715" s="10">
        <v>14</v>
      </c>
      <c r="N715" s="10">
        <v>19</v>
      </c>
      <c r="O715" s="10">
        <v>13</v>
      </c>
      <c r="P715" s="10"/>
      <c r="Q715" s="69">
        <f t="shared" si="405"/>
        <v>46</v>
      </c>
      <c r="R715" s="10"/>
      <c r="S715" s="10"/>
      <c r="T715" s="10"/>
      <c r="U715" s="10"/>
      <c r="V715" s="69"/>
      <c r="W715" s="10"/>
      <c r="X715" s="10"/>
      <c r="Y715" s="10"/>
      <c r="Z715" s="10"/>
      <c r="AA715" s="69"/>
      <c r="AB715" s="10">
        <v>9</v>
      </c>
      <c r="AC715" s="10">
        <v>12</v>
      </c>
      <c r="AD715" s="10">
        <v>29</v>
      </c>
      <c r="AE715" s="10"/>
      <c r="AF715" s="69">
        <f t="shared" si="406"/>
        <v>50</v>
      </c>
      <c r="AG715" s="22">
        <f t="shared" si="407"/>
        <v>96</v>
      </c>
      <c r="AH715" s="10">
        <v>42</v>
      </c>
    </row>
    <row r="716" spans="1:35" ht="31.5" x14ac:dyDescent="0.25">
      <c r="A716" s="22" t="s">
        <v>532</v>
      </c>
      <c r="B716" s="22" t="s">
        <v>32</v>
      </c>
      <c r="C716" s="22">
        <f>SUM(C707:C715)</f>
        <v>70</v>
      </c>
      <c r="D716" s="22">
        <f t="shared" ref="D716:AF716" si="408">SUM(D707:D715)</f>
        <v>72</v>
      </c>
      <c r="E716" s="22">
        <f t="shared" si="408"/>
        <v>86</v>
      </c>
      <c r="F716" s="22">
        <f t="shared" si="408"/>
        <v>0</v>
      </c>
      <c r="G716" s="69">
        <f t="shared" si="404"/>
        <v>228</v>
      </c>
      <c r="H716" s="22">
        <f t="shared" si="408"/>
        <v>0</v>
      </c>
      <c r="I716" s="22">
        <f t="shared" si="408"/>
        <v>0</v>
      </c>
      <c r="J716" s="22">
        <f t="shared" si="408"/>
        <v>0</v>
      </c>
      <c r="K716" s="22">
        <f t="shared" si="408"/>
        <v>0</v>
      </c>
      <c r="L716" s="73"/>
      <c r="M716" s="22">
        <f t="shared" si="408"/>
        <v>108</v>
      </c>
      <c r="N716" s="22">
        <f t="shared" si="408"/>
        <v>153</v>
      </c>
      <c r="O716" s="22">
        <f t="shared" si="408"/>
        <v>89</v>
      </c>
      <c r="P716" s="22">
        <f t="shared" si="408"/>
        <v>0</v>
      </c>
      <c r="Q716" s="22">
        <f t="shared" si="408"/>
        <v>350</v>
      </c>
      <c r="R716" s="22">
        <f t="shared" si="408"/>
        <v>0</v>
      </c>
      <c r="S716" s="22">
        <f t="shared" si="408"/>
        <v>0</v>
      </c>
      <c r="T716" s="22">
        <f t="shared" si="408"/>
        <v>0</v>
      </c>
      <c r="U716" s="22">
        <f t="shared" si="408"/>
        <v>0</v>
      </c>
      <c r="V716" s="73"/>
      <c r="W716" s="22">
        <f t="shared" si="408"/>
        <v>0</v>
      </c>
      <c r="X716" s="22">
        <f t="shared" si="408"/>
        <v>0</v>
      </c>
      <c r="Y716" s="22">
        <f t="shared" si="408"/>
        <v>0</v>
      </c>
      <c r="Z716" s="22">
        <f t="shared" si="408"/>
        <v>0</v>
      </c>
      <c r="AA716" s="73"/>
      <c r="AB716" s="22">
        <f t="shared" si="408"/>
        <v>177</v>
      </c>
      <c r="AC716" s="22">
        <f t="shared" si="408"/>
        <v>208</v>
      </c>
      <c r="AD716" s="22">
        <f t="shared" si="408"/>
        <v>202</v>
      </c>
      <c r="AE716" s="22">
        <f t="shared" si="408"/>
        <v>0</v>
      </c>
      <c r="AF716" s="22">
        <f t="shared" si="408"/>
        <v>587</v>
      </c>
      <c r="AG716" s="22">
        <f t="shared" si="407"/>
        <v>1165</v>
      </c>
      <c r="AH716" s="22">
        <f t="shared" ref="AH716" si="409">SUM(AH707:AH715)</f>
        <v>377</v>
      </c>
      <c r="AI716">
        <v>1165</v>
      </c>
    </row>
    <row r="717" spans="1:35" ht="18.75" x14ac:dyDescent="0.3">
      <c r="A717" s="27" t="s">
        <v>534</v>
      </c>
    </row>
    <row r="718" spans="1:35" ht="31.5" x14ac:dyDescent="0.25">
      <c r="A718" s="10" t="s">
        <v>537</v>
      </c>
      <c r="B718" s="10" t="s">
        <v>73</v>
      </c>
      <c r="C718" s="10">
        <v>25</v>
      </c>
      <c r="D718" s="10">
        <v>30</v>
      </c>
      <c r="E718" s="10">
        <v>17</v>
      </c>
      <c r="F718" s="10">
        <v>0</v>
      </c>
      <c r="G718" s="69">
        <f>SUM(C718:F718)</f>
        <v>72</v>
      </c>
      <c r="H718" s="10"/>
      <c r="I718" s="10"/>
      <c r="J718" s="10"/>
      <c r="K718" s="10"/>
      <c r="L718" s="69"/>
      <c r="M718" s="10">
        <v>22</v>
      </c>
      <c r="N718" s="10"/>
      <c r="O718" s="10">
        <v>4</v>
      </c>
      <c r="P718" s="10">
        <v>0</v>
      </c>
      <c r="Q718" s="69">
        <f>SUM(M718:P718)</f>
        <v>26</v>
      </c>
      <c r="R718" s="10"/>
      <c r="S718" s="10"/>
      <c r="T718" s="10"/>
      <c r="U718" s="10"/>
      <c r="V718" s="69"/>
      <c r="W718" s="10"/>
      <c r="X718" s="10"/>
      <c r="Y718" s="10"/>
      <c r="Z718" s="10"/>
      <c r="AA718" s="69"/>
      <c r="AB718" s="10"/>
      <c r="AC718" s="10">
        <v>14</v>
      </c>
      <c r="AD718" s="10">
        <v>19</v>
      </c>
      <c r="AE718" s="10">
        <v>0</v>
      </c>
      <c r="AF718" s="69">
        <f>SUM(AB718:AE718)</f>
        <v>33</v>
      </c>
      <c r="AG718" s="22">
        <f>AF718+AA718+V718+Q718+L718+G718</f>
        <v>131</v>
      </c>
      <c r="AH718" s="10">
        <v>21</v>
      </c>
    </row>
    <row r="719" spans="1:35" ht="63" x14ac:dyDescent="0.25">
      <c r="A719" s="10" t="s">
        <v>537</v>
      </c>
      <c r="B719" s="10" t="s">
        <v>394</v>
      </c>
      <c r="C719" s="10">
        <v>20</v>
      </c>
      <c r="D719" s="10">
        <v>25</v>
      </c>
      <c r="E719" s="10">
        <v>25</v>
      </c>
      <c r="F719" s="10"/>
      <c r="G719" s="69">
        <f t="shared" ref="G719:G722" si="410">SUM(C719:F719)</f>
        <v>70</v>
      </c>
      <c r="H719" s="10"/>
      <c r="I719" s="10"/>
      <c r="J719" s="10"/>
      <c r="K719" s="10"/>
      <c r="L719" s="69"/>
      <c r="M719" s="10">
        <v>11</v>
      </c>
      <c r="N719" s="10">
        <v>11</v>
      </c>
      <c r="O719" s="10">
        <v>9</v>
      </c>
      <c r="P719" s="10"/>
      <c r="Q719" s="69">
        <f t="shared" ref="Q719:Q721" si="411">SUM(M719:P719)</f>
        <v>31</v>
      </c>
      <c r="R719" s="10"/>
      <c r="S719" s="10"/>
      <c r="T719" s="10"/>
      <c r="U719" s="10"/>
      <c r="V719" s="69"/>
      <c r="W719" s="10"/>
      <c r="X719" s="10"/>
      <c r="Y719" s="10"/>
      <c r="Z719" s="10"/>
      <c r="AA719" s="69"/>
      <c r="AB719" s="10"/>
      <c r="AC719" s="10"/>
      <c r="AD719" s="10"/>
      <c r="AE719" s="10"/>
      <c r="AF719" s="69">
        <f t="shared" ref="AF719:AF721" si="412">SUM(AB719:AE719)</f>
        <v>0</v>
      </c>
      <c r="AG719" s="22">
        <f t="shared" ref="AG719:AG722" si="413">AF719+AA719+V719+Q719+L719+G719</f>
        <v>101</v>
      </c>
      <c r="AH719" s="10">
        <v>34</v>
      </c>
    </row>
    <row r="720" spans="1:35" ht="31.5" x14ac:dyDescent="0.25">
      <c r="A720" s="10" t="s">
        <v>537</v>
      </c>
      <c r="B720" s="10" t="s">
        <v>538</v>
      </c>
      <c r="C720" s="10">
        <v>10</v>
      </c>
      <c r="D720" s="10">
        <v>9</v>
      </c>
      <c r="E720" s="10"/>
      <c r="F720" s="10"/>
      <c r="G720" s="69">
        <f t="shared" si="410"/>
        <v>19</v>
      </c>
      <c r="H720" s="10"/>
      <c r="I720" s="10">
        <v>15</v>
      </c>
      <c r="J720" s="10">
        <v>10</v>
      </c>
      <c r="K720" s="10">
        <v>0</v>
      </c>
      <c r="L720" s="69">
        <f>SUM(H720:K720)</f>
        <v>25</v>
      </c>
      <c r="M720" s="10">
        <v>12</v>
      </c>
      <c r="N720" s="10"/>
      <c r="O720" s="10">
        <v>15</v>
      </c>
      <c r="P720" s="10"/>
      <c r="Q720" s="69">
        <f t="shared" si="411"/>
        <v>27</v>
      </c>
      <c r="R720" s="10"/>
      <c r="S720" s="10">
        <v>26</v>
      </c>
      <c r="T720" s="10">
        <v>15</v>
      </c>
      <c r="U720" s="10">
        <v>0</v>
      </c>
      <c r="V720" s="69">
        <f>SUM(R720:U720)</f>
        <v>41</v>
      </c>
      <c r="W720" s="10"/>
      <c r="X720" s="10"/>
      <c r="Y720" s="10"/>
      <c r="Z720" s="10"/>
      <c r="AA720" s="69"/>
      <c r="AB720" s="10"/>
      <c r="AC720" s="10"/>
      <c r="AD720" s="10"/>
      <c r="AE720" s="10"/>
      <c r="AF720" s="69">
        <f t="shared" si="412"/>
        <v>0</v>
      </c>
      <c r="AG720" s="22">
        <f t="shared" si="413"/>
        <v>112</v>
      </c>
      <c r="AH720" s="10">
        <v>40</v>
      </c>
    </row>
    <row r="721" spans="1:35" ht="47.25" x14ac:dyDescent="0.25">
      <c r="A721" s="10" t="s">
        <v>537</v>
      </c>
      <c r="B721" s="10" t="s">
        <v>49</v>
      </c>
      <c r="C721" s="10"/>
      <c r="D721" s="10"/>
      <c r="E721" s="10"/>
      <c r="F721" s="10"/>
      <c r="G721" s="69">
        <f t="shared" si="410"/>
        <v>0</v>
      </c>
      <c r="H721" s="10"/>
      <c r="I721" s="10"/>
      <c r="J721" s="10"/>
      <c r="K721" s="10"/>
      <c r="L721" s="69">
        <f t="shared" ref="L721:L722" si="414">SUM(H721:K721)</f>
        <v>0</v>
      </c>
      <c r="M721" s="10"/>
      <c r="N721" s="10"/>
      <c r="O721" s="10"/>
      <c r="P721" s="10"/>
      <c r="Q721" s="69">
        <f t="shared" si="411"/>
        <v>0</v>
      </c>
      <c r="R721" s="10"/>
      <c r="S721" s="10"/>
      <c r="T721" s="10"/>
      <c r="U721" s="10"/>
      <c r="V721" s="69">
        <f t="shared" ref="V721:V722" si="415">SUM(R721:U721)</f>
        <v>0</v>
      </c>
      <c r="W721" s="10"/>
      <c r="X721" s="10"/>
      <c r="Y721" s="10">
        <v>4</v>
      </c>
      <c r="Z721" s="10"/>
      <c r="AA721" s="69">
        <v>4</v>
      </c>
      <c r="AB721" s="10"/>
      <c r="AC721" s="10"/>
      <c r="AD721" s="10">
        <v>8</v>
      </c>
      <c r="AE721" s="10"/>
      <c r="AF721" s="69">
        <f t="shared" si="412"/>
        <v>8</v>
      </c>
      <c r="AG721" s="22">
        <f t="shared" si="413"/>
        <v>12</v>
      </c>
      <c r="AH721" s="10">
        <v>0</v>
      </c>
    </row>
    <row r="722" spans="1:35" ht="31.5" x14ac:dyDescent="0.25">
      <c r="A722" s="22" t="s">
        <v>537</v>
      </c>
      <c r="B722" s="22" t="s">
        <v>32</v>
      </c>
      <c r="C722" s="22">
        <f>SUM(C718:C721)</f>
        <v>55</v>
      </c>
      <c r="D722" s="22">
        <f t="shared" ref="D722:AF722" si="416">SUM(D718:D721)</f>
        <v>64</v>
      </c>
      <c r="E722" s="22">
        <f t="shared" si="416"/>
        <v>42</v>
      </c>
      <c r="F722" s="22">
        <f t="shared" si="416"/>
        <v>0</v>
      </c>
      <c r="G722" s="69">
        <f t="shared" si="410"/>
        <v>161</v>
      </c>
      <c r="H722" s="22">
        <f t="shared" si="416"/>
        <v>0</v>
      </c>
      <c r="I722" s="22">
        <f t="shared" si="416"/>
        <v>15</v>
      </c>
      <c r="J722" s="22">
        <f t="shared" si="416"/>
        <v>10</v>
      </c>
      <c r="K722" s="22">
        <f t="shared" si="416"/>
        <v>0</v>
      </c>
      <c r="L722" s="69">
        <f t="shared" si="414"/>
        <v>25</v>
      </c>
      <c r="M722" s="22">
        <f t="shared" si="416"/>
        <v>45</v>
      </c>
      <c r="N722" s="22">
        <f t="shared" si="416"/>
        <v>11</v>
      </c>
      <c r="O722" s="22">
        <f t="shared" si="416"/>
        <v>28</v>
      </c>
      <c r="P722" s="22">
        <f t="shared" si="416"/>
        <v>0</v>
      </c>
      <c r="Q722" s="22">
        <f t="shared" si="416"/>
        <v>84</v>
      </c>
      <c r="R722" s="22">
        <f t="shared" si="416"/>
        <v>0</v>
      </c>
      <c r="S722" s="22">
        <f t="shared" si="416"/>
        <v>26</v>
      </c>
      <c r="T722" s="22">
        <f t="shared" si="416"/>
        <v>15</v>
      </c>
      <c r="U722" s="22">
        <f t="shared" si="416"/>
        <v>0</v>
      </c>
      <c r="V722" s="69">
        <f t="shared" si="415"/>
        <v>41</v>
      </c>
      <c r="W722" s="22">
        <f t="shared" si="416"/>
        <v>0</v>
      </c>
      <c r="X722" s="22">
        <f t="shared" si="416"/>
        <v>0</v>
      </c>
      <c r="Y722" s="22">
        <f t="shared" si="416"/>
        <v>4</v>
      </c>
      <c r="Z722" s="22">
        <f t="shared" si="416"/>
        <v>0</v>
      </c>
      <c r="AA722" s="73">
        <v>4</v>
      </c>
      <c r="AB722" s="22">
        <f t="shared" si="416"/>
        <v>0</v>
      </c>
      <c r="AC722" s="22">
        <f t="shared" si="416"/>
        <v>14</v>
      </c>
      <c r="AD722" s="22">
        <f t="shared" si="416"/>
        <v>27</v>
      </c>
      <c r="AE722" s="22">
        <f t="shared" si="416"/>
        <v>0</v>
      </c>
      <c r="AF722" s="22">
        <f t="shared" si="416"/>
        <v>41</v>
      </c>
      <c r="AG722" s="22">
        <f t="shared" si="413"/>
        <v>356</v>
      </c>
      <c r="AH722" s="22">
        <f t="shared" ref="AH722" si="417">SUM(AH718:AH721)</f>
        <v>95</v>
      </c>
      <c r="AI722">
        <v>356</v>
      </c>
    </row>
    <row r="723" spans="1:35" ht="18.75" x14ac:dyDescent="0.3">
      <c r="A723" s="27" t="s">
        <v>540</v>
      </c>
    </row>
    <row r="724" spans="1:35" ht="15.75" x14ac:dyDescent="0.25">
      <c r="A724" s="10" t="s">
        <v>541</v>
      </c>
      <c r="B724" s="10" t="s">
        <v>113</v>
      </c>
      <c r="C724" s="10"/>
      <c r="D724" s="10"/>
      <c r="E724" s="10"/>
      <c r="F724" s="10"/>
      <c r="G724" s="69"/>
      <c r="H724" s="10"/>
      <c r="I724" s="10"/>
      <c r="J724" s="10"/>
      <c r="K724" s="10"/>
      <c r="L724" s="69"/>
      <c r="M724" s="10">
        <v>7</v>
      </c>
      <c r="N724" s="10">
        <v>0</v>
      </c>
      <c r="O724" s="10">
        <v>0</v>
      </c>
      <c r="P724" s="10">
        <v>0</v>
      </c>
      <c r="Q724" s="69">
        <f>SUM(M724:P724)</f>
        <v>7</v>
      </c>
      <c r="R724" s="10"/>
      <c r="S724" s="10">
        <v>0</v>
      </c>
      <c r="T724" s="10">
        <v>0</v>
      </c>
      <c r="U724" s="10">
        <v>0</v>
      </c>
      <c r="V724" s="69">
        <f>SUM(R724:U724)</f>
        <v>0</v>
      </c>
      <c r="W724" s="10"/>
      <c r="X724" s="10"/>
      <c r="Y724" s="10"/>
      <c r="Z724" s="10"/>
      <c r="AA724" s="69"/>
      <c r="AB724" s="10"/>
      <c r="AC724" s="10"/>
      <c r="AD724" s="10"/>
      <c r="AE724" s="10">
        <v>0</v>
      </c>
      <c r="AF724" s="69">
        <f>SUM(AB724:AE724)</f>
        <v>0</v>
      </c>
      <c r="AG724" s="22">
        <f>AF724+V724+Q724+L724+G724</f>
        <v>7</v>
      </c>
      <c r="AH724" s="10">
        <v>0</v>
      </c>
    </row>
    <row r="725" spans="1:35" ht="15.75" x14ac:dyDescent="0.25">
      <c r="A725" s="10" t="s">
        <v>541</v>
      </c>
      <c r="B725" s="10" t="s">
        <v>91</v>
      </c>
      <c r="C725" s="10"/>
      <c r="D725" s="10"/>
      <c r="E725" s="10"/>
      <c r="F725" s="10"/>
      <c r="G725" s="69"/>
      <c r="H725" s="10"/>
      <c r="I725" s="10"/>
      <c r="J725" s="10"/>
      <c r="K725" s="10"/>
      <c r="L725" s="69"/>
      <c r="M725" s="10">
        <v>26</v>
      </c>
      <c r="N725" s="10">
        <v>19</v>
      </c>
      <c r="O725" s="10">
        <v>15</v>
      </c>
      <c r="P725" s="10"/>
      <c r="Q725" s="69">
        <f t="shared" ref="Q725:Q742" si="418">SUM(M725:P725)</f>
        <v>60</v>
      </c>
      <c r="R725" s="10"/>
      <c r="S725" s="10">
        <v>22</v>
      </c>
      <c r="T725" s="10">
        <v>16</v>
      </c>
      <c r="U725" s="10"/>
      <c r="V725" s="69">
        <f t="shared" ref="V725:V743" si="419">SUM(R725:U725)</f>
        <v>38</v>
      </c>
      <c r="W725" s="10"/>
      <c r="X725" s="10"/>
      <c r="Y725" s="10"/>
      <c r="Z725" s="10"/>
      <c r="AA725" s="69"/>
      <c r="AB725" s="10"/>
      <c r="AC725" s="10"/>
      <c r="AD725" s="10"/>
      <c r="AE725" s="10"/>
      <c r="AF725" s="69">
        <f t="shared" ref="AF725:AF742" si="420">SUM(AB725:AE725)</f>
        <v>0</v>
      </c>
      <c r="AG725" s="22">
        <f t="shared" ref="AG725:AG743" si="421">AF725+V725+Q725+L725+G725</f>
        <v>98</v>
      </c>
      <c r="AH725" s="10">
        <v>31</v>
      </c>
    </row>
    <row r="726" spans="1:35" ht="15.75" x14ac:dyDescent="0.25">
      <c r="A726" s="10" t="s">
        <v>541</v>
      </c>
      <c r="B726" s="10" t="s">
        <v>29</v>
      </c>
      <c r="C726" s="10"/>
      <c r="D726" s="10"/>
      <c r="E726" s="10"/>
      <c r="F726" s="10"/>
      <c r="G726" s="69"/>
      <c r="H726" s="10"/>
      <c r="I726" s="10"/>
      <c r="J726" s="10"/>
      <c r="K726" s="10"/>
      <c r="L726" s="69"/>
      <c r="M726" s="10">
        <v>13</v>
      </c>
      <c r="N726" s="10">
        <v>22</v>
      </c>
      <c r="O726" s="10">
        <v>22</v>
      </c>
      <c r="P726" s="10"/>
      <c r="Q726" s="69">
        <f t="shared" si="418"/>
        <v>57</v>
      </c>
      <c r="R726" s="10"/>
      <c r="S726" s="10">
        <v>27</v>
      </c>
      <c r="T726" s="10">
        <v>0</v>
      </c>
      <c r="U726" s="10"/>
      <c r="V726" s="69">
        <f t="shared" si="419"/>
        <v>27</v>
      </c>
      <c r="W726" s="10"/>
      <c r="X726" s="10"/>
      <c r="Y726" s="10"/>
      <c r="Z726" s="10"/>
      <c r="AA726" s="69"/>
      <c r="AB726" s="10">
        <v>25</v>
      </c>
      <c r="AC726" s="10">
        <v>40</v>
      </c>
      <c r="AD726" s="10">
        <v>25</v>
      </c>
      <c r="AE726" s="10"/>
      <c r="AF726" s="69">
        <f t="shared" si="420"/>
        <v>90</v>
      </c>
      <c r="AG726" s="22">
        <f t="shared" si="421"/>
        <v>174</v>
      </c>
      <c r="AH726" s="10">
        <v>47</v>
      </c>
    </row>
    <row r="727" spans="1:35" ht="31.5" x14ac:dyDescent="0.25">
      <c r="A727" s="10" t="s">
        <v>541</v>
      </c>
      <c r="B727" s="10" t="s">
        <v>542</v>
      </c>
      <c r="C727" s="10"/>
      <c r="D727" s="10"/>
      <c r="E727" s="10"/>
      <c r="F727" s="10"/>
      <c r="G727" s="69"/>
      <c r="H727" s="10"/>
      <c r="I727" s="10"/>
      <c r="J727" s="10"/>
      <c r="K727" s="10"/>
      <c r="L727" s="69"/>
      <c r="M727" s="10">
        <v>25</v>
      </c>
      <c r="N727" s="10">
        <v>26</v>
      </c>
      <c r="O727" s="10">
        <v>25</v>
      </c>
      <c r="P727" s="10"/>
      <c r="Q727" s="69">
        <f t="shared" si="418"/>
        <v>76</v>
      </c>
      <c r="R727" s="10"/>
      <c r="S727" s="10">
        <v>24</v>
      </c>
      <c r="T727" s="10">
        <v>25</v>
      </c>
      <c r="U727" s="10"/>
      <c r="V727" s="69">
        <f t="shared" si="419"/>
        <v>49</v>
      </c>
      <c r="W727" s="10"/>
      <c r="X727" s="10"/>
      <c r="Y727" s="10"/>
      <c r="Z727" s="10"/>
      <c r="AA727" s="69"/>
      <c r="AB727" s="10"/>
      <c r="AC727" s="10"/>
      <c r="AD727" s="10"/>
      <c r="AE727" s="10"/>
      <c r="AF727" s="69">
        <f t="shared" si="420"/>
        <v>0</v>
      </c>
      <c r="AG727" s="22">
        <f t="shared" si="421"/>
        <v>125</v>
      </c>
      <c r="AH727" s="10">
        <v>50</v>
      </c>
    </row>
    <row r="728" spans="1:35" ht="31.5" x14ac:dyDescent="0.25">
      <c r="A728" s="10" t="s">
        <v>541</v>
      </c>
      <c r="B728" s="10" t="s">
        <v>543</v>
      </c>
      <c r="C728" s="10"/>
      <c r="D728" s="10"/>
      <c r="E728" s="10"/>
      <c r="F728" s="10"/>
      <c r="G728" s="69"/>
      <c r="H728" s="10"/>
      <c r="I728" s="10"/>
      <c r="J728" s="10"/>
      <c r="K728" s="10"/>
      <c r="L728" s="69"/>
      <c r="M728" s="10">
        <v>0</v>
      </c>
      <c r="N728" s="10">
        <v>0</v>
      </c>
      <c r="O728" s="10">
        <v>9</v>
      </c>
      <c r="P728" s="10"/>
      <c r="Q728" s="69">
        <f t="shared" si="418"/>
        <v>9</v>
      </c>
      <c r="R728" s="10"/>
      <c r="S728" s="10">
        <v>0</v>
      </c>
      <c r="T728" s="10">
        <v>0</v>
      </c>
      <c r="U728" s="10"/>
      <c r="V728" s="69">
        <f t="shared" si="419"/>
        <v>0</v>
      </c>
      <c r="W728" s="10"/>
      <c r="X728" s="10"/>
      <c r="Y728" s="10"/>
      <c r="Z728" s="10"/>
      <c r="AA728" s="69"/>
      <c r="AB728" s="10"/>
      <c r="AC728" s="10"/>
      <c r="AD728" s="10"/>
      <c r="AE728" s="10"/>
      <c r="AF728" s="69">
        <f t="shared" si="420"/>
        <v>0</v>
      </c>
      <c r="AG728" s="22">
        <f t="shared" si="421"/>
        <v>9</v>
      </c>
      <c r="AH728" s="10">
        <v>9</v>
      </c>
    </row>
    <row r="729" spans="1:35" ht="78" customHeight="1" x14ac:dyDescent="0.25">
      <c r="A729" s="10" t="s">
        <v>541</v>
      </c>
      <c r="B729" s="10" t="s">
        <v>544</v>
      </c>
      <c r="C729" s="10"/>
      <c r="D729" s="10"/>
      <c r="E729" s="10"/>
      <c r="F729" s="10"/>
      <c r="G729" s="69"/>
      <c r="H729" s="10"/>
      <c r="I729" s="10"/>
      <c r="J729" s="10"/>
      <c r="K729" s="10"/>
      <c r="L729" s="69"/>
      <c r="M729" s="10">
        <v>37</v>
      </c>
      <c r="N729" s="10">
        <v>51</v>
      </c>
      <c r="O729" s="10">
        <v>30</v>
      </c>
      <c r="P729" s="10"/>
      <c r="Q729" s="69">
        <f t="shared" si="418"/>
        <v>118</v>
      </c>
      <c r="R729" s="10"/>
      <c r="S729" s="10">
        <v>31</v>
      </c>
      <c r="T729" s="10">
        <v>33</v>
      </c>
      <c r="U729" s="10"/>
      <c r="V729" s="69">
        <f t="shared" si="419"/>
        <v>64</v>
      </c>
      <c r="W729" s="10"/>
      <c r="X729" s="10"/>
      <c r="Y729" s="10"/>
      <c r="Z729" s="10"/>
      <c r="AA729" s="69"/>
      <c r="AB729" s="10">
        <v>5</v>
      </c>
      <c r="AC729" s="10">
        <v>22</v>
      </c>
      <c r="AD729" s="10">
        <v>24</v>
      </c>
      <c r="AE729" s="10"/>
      <c r="AF729" s="69">
        <f t="shared" si="420"/>
        <v>51</v>
      </c>
      <c r="AG729" s="22">
        <f t="shared" si="421"/>
        <v>233</v>
      </c>
      <c r="AH729" s="10">
        <v>87</v>
      </c>
    </row>
    <row r="730" spans="1:35" ht="63" x14ac:dyDescent="0.25">
      <c r="A730" s="10" t="s">
        <v>541</v>
      </c>
      <c r="B730" s="10" t="s">
        <v>121</v>
      </c>
      <c r="C730" s="10"/>
      <c r="D730" s="10"/>
      <c r="E730" s="10"/>
      <c r="F730" s="10"/>
      <c r="G730" s="69"/>
      <c r="H730" s="10"/>
      <c r="I730" s="10"/>
      <c r="J730" s="10"/>
      <c r="K730" s="10"/>
      <c r="L730" s="69"/>
      <c r="M730" s="10">
        <v>30</v>
      </c>
      <c r="N730" s="10">
        <v>25</v>
      </c>
      <c r="O730" s="10">
        <v>27</v>
      </c>
      <c r="P730" s="10"/>
      <c r="Q730" s="69">
        <f t="shared" si="418"/>
        <v>82</v>
      </c>
      <c r="R730" s="10"/>
      <c r="S730" s="10">
        <v>14</v>
      </c>
      <c r="T730" s="10">
        <v>15</v>
      </c>
      <c r="U730" s="10"/>
      <c r="V730" s="69">
        <f t="shared" si="419"/>
        <v>29</v>
      </c>
      <c r="W730" s="10"/>
      <c r="X730" s="10"/>
      <c r="Y730" s="10"/>
      <c r="Z730" s="10"/>
      <c r="AA730" s="69"/>
      <c r="AB730" s="10"/>
      <c r="AC730" s="10"/>
      <c r="AD730" s="10"/>
      <c r="AE730" s="10"/>
      <c r="AF730" s="69">
        <f t="shared" si="420"/>
        <v>0</v>
      </c>
      <c r="AG730" s="22">
        <f t="shared" si="421"/>
        <v>111</v>
      </c>
      <c r="AH730" s="10">
        <v>42</v>
      </c>
    </row>
    <row r="731" spans="1:35" ht="15.75" x14ac:dyDescent="0.25">
      <c r="A731" s="10" t="s">
        <v>541</v>
      </c>
      <c r="B731" s="10" t="s">
        <v>226</v>
      </c>
      <c r="C731" s="10"/>
      <c r="D731" s="10"/>
      <c r="E731" s="10"/>
      <c r="F731" s="10"/>
      <c r="G731" s="69"/>
      <c r="H731" s="10"/>
      <c r="I731" s="10"/>
      <c r="J731" s="10"/>
      <c r="K731" s="10"/>
      <c r="L731" s="69"/>
      <c r="M731" s="10">
        <v>44</v>
      </c>
      <c r="N731" s="10">
        <v>25</v>
      </c>
      <c r="O731" s="10">
        <v>22</v>
      </c>
      <c r="P731" s="10"/>
      <c r="Q731" s="69">
        <f t="shared" si="418"/>
        <v>91</v>
      </c>
      <c r="R731" s="10"/>
      <c r="S731" s="10">
        <v>22</v>
      </c>
      <c r="T731" s="10">
        <v>18</v>
      </c>
      <c r="U731" s="10"/>
      <c r="V731" s="69">
        <f t="shared" si="419"/>
        <v>40</v>
      </c>
      <c r="W731" s="10"/>
      <c r="X731" s="10"/>
      <c r="Y731" s="10"/>
      <c r="Z731" s="10"/>
      <c r="AA731" s="69"/>
      <c r="AB731" s="10">
        <v>16</v>
      </c>
      <c r="AC731" s="10">
        <v>20</v>
      </c>
      <c r="AD731" s="10"/>
      <c r="AE731" s="10"/>
      <c r="AF731" s="69">
        <f t="shared" si="420"/>
        <v>36</v>
      </c>
      <c r="AG731" s="22">
        <f t="shared" si="421"/>
        <v>167</v>
      </c>
      <c r="AH731" s="10">
        <v>40</v>
      </c>
    </row>
    <row r="732" spans="1:35" ht="62.25" customHeight="1" x14ac:dyDescent="0.25">
      <c r="A732" s="10" t="s">
        <v>541</v>
      </c>
      <c r="B732" s="10" t="s">
        <v>545</v>
      </c>
      <c r="C732" s="10"/>
      <c r="D732" s="10"/>
      <c r="E732" s="10"/>
      <c r="F732" s="10"/>
      <c r="G732" s="69"/>
      <c r="H732" s="10"/>
      <c r="I732" s="10"/>
      <c r="J732" s="10"/>
      <c r="K732" s="10"/>
      <c r="L732" s="69"/>
      <c r="M732" s="10">
        <v>48</v>
      </c>
      <c r="N732" s="10">
        <v>25</v>
      </c>
      <c r="O732" s="10">
        <v>0</v>
      </c>
      <c r="P732" s="10"/>
      <c r="Q732" s="69">
        <f t="shared" si="418"/>
        <v>73</v>
      </c>
      <c r="R732" s="10"/>
      <c r="S732" s="10">
        <v>21</v>
      </c>
      <c r="T732" s="10">
        <v>25</v>
      </c>
      <c r="U732" s="10"/>
      <c r="V732" s="69">
        <f t="shared" si="419"/>
        <v>46</v>
      </c>
      <c r="W732" s="10"/>
      <c r="X732" s="10"/>
      <c r="Y732" s="10"/>
      <c r="Z732" s="10"/>
      <c r="AA732" s="69"/>
      <c r="AB732" s="10"/>
      <c r="AC732" s="10"/>
      <c r="AD732" s="10"/>
      <c r="AE732" s="10"/>
      <c r="AF732" s="69">
        <f t="shared" si="420"/>
        <v>0</v>
      </c>
      <c r="AG732" s="22">
        <f t="shared" si="421"/>
        <v>119</v>
      </c>
      <c r="AH732" s="10">
        <v>25</v>
      </c>
    </row>
    <row r="733" spans="1:35" ht="35.25" customHeight="1" x14ac:dyDescent="0.25">
      <c r="A733" s="10" t="s">
        <v>541</v>
      </c>
      <c r="B733" s="10" t="s">
        <v>546</v>
      </c>
      <c r="C733" s="10"/>
      <c r="D733" s="10"/>
      <c r="E733" s="10"/>
      <c r="F733" s="10"/>
      <c r="G733" s="69"/>
      <c r="H733" s="10"/>
      <c r="I733" s="10"/>
      <c r="J733" s="10"/>
      <c r="K733" s="10"/>
      <c r="L733" s="69"/>
      <c r="M733" s="10">
        <v>19</v>
      </c>
      <c r="N733" s="10">
        <v>17</v>
      </c>
      <c r="O733" s="10">
        <v>20</v>
      </c>
      <c r="P733" s="10"/>
      <c r="Q733" s="69">
        <f t="shared" si="418"/>
        <v>56</v>
      </c>
      <c r="R733" s="10"/>
      <c r="S733" s="10">
        <v>6</v>
      </c>
      <c r="T733" s="10">
        <v>11</v>
      </c>
      <c r="U733" s="10"/>
      <c r="V733" s="69">
        <f t="shared" si="419"/>
        <v>17</v>
      </c>
      <c r="W733" s="10"/>
      <c r="X733" s="10"/>
      <c r="Y733" s="10"/>
      <c r="Z733" s="10"/>
      <c r="AA733" s="69"/>
      <c r="AB733" s="10">
        <v>5</v>
      </c>
      <c r="AC733" s="10">
        <v>7</v>
      </c>
      <c r="AD733" s="10">
        <v>15</v>
      </c>
      <c r="AE733" s="10"/>
      <c r="AF733" s="69">
        <f t="shared" si="420"/>
        <v>27</v>
      </c>
      <c r="AG733" s="22">
        <f t="shared" si="421"/>
        <v>100</v>
      </c>
      <c r="AH733" s="10">
        <v>46</v>
      </c>
    </row>
    <row r="734" spans="1:35" ht="48" customHeight="1" x14ac:dyDescent="0.25">
      <c r="A734" s="10" t="s">
        <v>541</v>
      </c>
      <c r="B734" s="10" t="s">
        <v>10</v>
      </c>
      <c r="C734" s="10"/>
      <c r="D734" s="10"/>
      <c r="E734" s="10"/>
      <c r="F734" s="10"/>
      <c r="G734" s="69"/>
      <c r="H734" s="10"/>
      <c r="I734" s="10"/>
      <c r="J734" s="10"/>
      <c r="K734" s="10"/>
      <c r="L734" s="69"/>
      <c r="M734" s="10">
        <v>23</v>
      </c>
      <c r="N734" s="10">
        <v>20</v>
      </c>
      <c r="O734" s="10">
        <v>18</v>
      </c>
      <c r="P734" s="10"/>
      <c r="Q734" s="69">
        <f t="shared" si="418"/>
        <v>61</v>
      </c>
      <c r="R734" s="10"/>
      <c r="S734" s="10">
        <v>7</v>
      </c>
      <c r="T734" s="10">
        <v>0</v>
      </c>
      <c r="U734" s="10"/>
      <c r="V734" s="69">
        <f t="shared" si="419"/>
        <v>7</v>
      </c>
      <c r="W734" s="10"/>
      <c r="X734" s="10"/>
      <c r="Y734" s="10"/>
      <c r="Z734" s="10"/>
      <c r="AA734" s="69"/>
      <c r="AB734" s="10">
        <v>7</v>
      </c>
      <c r="AC734" s="10">
        <v>16</v>
      </c>
      <c r="AD734" s="10">
        <v>18</v>
      </c>
      <c r="AE734" s="10"/>
      <c r="AF734" s="69">
        <f t="shared" si="420"/>
        <v>41</v>
      </c>
      <c r="AG734" s="22">
        <f t="shared" si="421"/>
        <v>109</v>
      </c>
      <c r="AH734" s="10">
        <v>36</v>
      </c>
    </row>
    <row r="735" spans="1:35" ht="47.25" x14ac:dyDescent="0.25">
      <c r="A735" s="10" t="s">
        <v>541</v>
      </c>
      <c r="B735" s="10" t="s">
        <v>547</v>
      </c>
      <c r="C735" s="10"/>
      <c r="D735" s="10"/>
      <c r="E735" s="10"/>
      <c r="F735" s="10"/>
      <c r="G735" s="69"/>
      <c r="H735" s="10"/>
      <c r="I735" s="10"/>
      <c r="J735" s="10"/>
      <c r="K735" s="10"/>
      <c r="L735" s="69"/>
      <c r="M735" s="10">
        <v>15</v>
      </c>
      <c r="N735" s="10">
        <v>23</v>
      </c>
      <c r="O735" s="10">
        <v>17</v>
      </c>
      <c r="P735" s="10"/>
      <c r="Q735" s="69">
        <f t="shared" si="418"/>
        <v>55</v>
      </c>
      <c r="R735" s="10"/>
      <c r="S735" s="10">
        <v>0</v>
      </c>
      <c r="T735" s="10">
        <v>0</v>
      </c>
      <c r="U735" s="10"/>
      <c r="V735" s="69">
        <f t="shared" si="419"/>
        <v>0</v>
      </c>
      <c r="W735" s="10"/>
      <c r="X735" s="10"/>
      <c r="Y735" s="10"/>
      <c r="Z735" s="10"/>
      <c r="AA735" s="69"/>
      <c r="AB735" s="10"/>
      <c r="AC735" s="10"/>
      <c r="AD735" s="10"/>
      <c r="AE735" s="10"/>
      <c r="AF735" s="69">
        <f t="shared" si="420"/>
        <v>0</v>
      </c>
      <c r="AG735" s="22">
        <f t="shared" si="421"/>
        <v>55</v>
      </c>
      <c r="AH735" s="10">
        <v>17</v>
      </c>
    </row>
    <row r="736" spans="1:35" ht="31.5" x14ac:dyDescent="0.25">
      <c r="A736" s="10" t="s">
        <v>541</v>
      </c>
      <c r="B736" s="10" t="s">
        <v>27</v>
      </c>
      <c r="C736" s="10">
        <v>48</v>
      </c>
      <c r="D736" s="10">
        <v>48</v>
      </c>
      <c r="E736" s="10">
        <v>49</v>
      </c>
      <c r="F736" s="10">
        <v>0</v>
      </c>
      <c r="G736" s="69">
        <f>SUM(C736:F736)</f>
        <v>145</v>
      </c>
      <c r="H736" s="10"/>
      <c r="I736" s="10">
        <v>25</v>
      </c>
      <c r="J736" s="10">
        <v>46</v>
      </c>
      <c r="K736" s="10">
        <v>0</v>
      </c>
      <c r="L736" s="69">
        <f>SUM(H736:K736)</f>
        <v>71</v>
      </c>
      <c r="M736" s="10">
        <v>96</v>
      </c>
      <c r="N736" s="10">
        <v>75</v>
      </c>
      <c r="O736" s="10">
        <v>86</v>
      </c>
      <c r="P736" s="10"/>
      <c r="Q736" s="69">
        <f t="shared" si="418"/>
        <v>257</v>
      </c>
      <c r="R736" s="10"/>
      <c r="S736" s="10">
        <v>131</v>
      </c>
      <c r="T736" s="10">
        <v>63</v>
      </c>
      <c r="U736" s="10"/>
      <c r="V736" s="69">
        <f t="shared" si="419"/>
        <v>194</v>
      </c>
      <c r="W736" s="10"/>
      <c r="X736" s="10"/>
      <c r="Y736" s="10"/>
      <c r="Z736" s="10"/>
      <c r="AA736" s="69"/>
      <c r="AB736" s="10">
        <v>38</v>
      </c>
      <c r="AC736" s="10">
        <v>53</v>
      </c>
      <c r="AD736" s="10">
        <v>30</v>
      </c>
      <c r="AE736" s="10"/>
      <c r="AF736" s="69">
        <f t="shared" si="420"/>
        <v>121</v>
      </c>
      <c r="AG736" s="22">
        <f t="shared" si="421"/>
        <v>788</v>
      </c>
      <c r="AH736" s="10">
        <v>179</v>
      </c>
    </row>
    <row r="737" spans="1:34" ht="31.5" x14ac:dyDescent="0.25">
      <c r="A737" s="10" t="s">
        <v>541</v>
      </c>
      <c r="B737" s="10" t="s">
        <v>548</v>
      </c>
      <c r="C737" s="10"/>
      <c r="D737" s="10"/>
      <c r="E737" s="10"/>
      <c r="F737" s="10"/>
      <c r="G737" s="69"/>
      <c r="H737" s="10"/>
      <c r="I737" s="10"/>
      <c r="J737" s="10"/>
      <c r="K737" s="10"/>
      <c r="L737" s="69"/>
      <c r="M737" s="10">
        <v>21</v>
      </c>
      <c r="N737" s="10">
        <v>16</v>
      </c>
      <c r="O737" s="10">
        <v>13</v>
      </c>
      <c r="P737" s="10"/>
      <c r="Q737" s="69">
        <f t="shared" si="418"/>
        <v>50</v>
      </c>
      <c r="R737" s="10"/>
      <c r="S737" s="10">
        <v>4</v>
      </c>
      <c r="T737" s="10">
        <v>0</v>
      </c>
      <c r="U737" s="10"/>
      <c r="V737" s="69">
        <f t="shared" si="419"/>
        <v>4</v>
      </c>
      <c r="W737" s="10"/>
      <c r="X737" s="10"/>
      <c r="Y737" s="10"/>
      <c r="Z737" s="10"/>
      <c r="AA737" s="69"/>
      <c r="AB737" s="10"/>
      <c r="AC737" s="10">
        <v>15</v>
      </c>
      <c r="AD737" s="10">
        <v>20</v>
      </c>
      <c r="AE737" s="10"/>
      <c r="AF737" s="69">
        <f t="shared" si="420"/>
        <v>35</v>
      </c>
      <c r="AG737" s="22">
        <f t="shared" si="421"/>
        <v>89</v>
      </c>
      <c r="AH737" s="10">
        <v>33</v>
      </c>
    </row>
    <row r="738" spans="1:34" ht="31.5" x14ac:dyDescent="0.25">
      <c r="A738" s="10" t="s">
        <v>541</v>
      </c>
      <c r="B738" s="10" t="s">
        <v>549</v>
      </c>
      <c r="C738" s="10"/>
      <c r="D738" s="10"/>
      <c r="E738" s="10"/>
      <c r="F738" s="10"/>
      <c r="G738" s="69"/>
      <c r="H738" s="10"/>
      <c r="I738" s="10"/>
      <c r="J738" s="10"/>
      <c r="K738" s="10"/>
      <c r="L738" s="69"/>
      <c r="M738" s="10">
        <v>8</v>
      </c>
      <c r="N738" s="10">
        <v>14</v>
      </c>
      <c r="O738" s="10">
        <v>11</v>
      </c>
      <c r="P738" s="10"/>
      <c r="Q738" s="69">
        <f t="shared" si="418"/>
        <v>33</v>
      </c>
      <c r="R738" s="10"/>
      <c r="S738" s="10">
        <v>0</v>
      </c>
      <c r="T738" s="10">
        <v>0</v>
      </c>
      <c r="U738" s="10"/>
      <c r="V738" s="69">
        <f t="shared" si="419"/>
        <v>0</v>
      </c>
      <c r="W738" s="10"/>
      <c r="X738" s="10"/>
      <c r="Y738" s="10"/>
      <c r="Z738" s="10"/>
      <c r="AA738" s="69"/>
      <c r="AB738" s="10"/>
      <c r="AC738" s="10"/>
      <c r="AD738" s="10"/>
      <c r="AE738" s="10"/>
      <c r="AF738" s="69">
        <f t="shared" si="420"/>
        <v>0</v>
      </c>
      <c r="AG738" s="22">
        <f t="shared" si="421"/>
        <v>33</v>
      </c>
      <c r="AH738" s="10">
        <v>11</v>
      </c>
    </row>
    <row r="739" spans="1:34" ht="31.5" x14ac:dyDescent="0.25">
      <c r="A739" s="10" t="s">
        <v>541</v>
      </c>
      <c r="B739" s="10" t="s">
        <v>9</v>
      </c>
      <c r="C739" s="10"/>
      <c r="D739" s="10"/>
      <c r="E739" s="10"/>
      <c r="F739" s="10"/>
      <c r="G739" s="69"/>
      <c r="H739" s="10"/>
      <c r="I739" s="10"/>
      <c r="J739" s="10"/>
      <c r="K739" s="10"/>
      <c r="L739" s="69"/>
      <c r="M739" s="10">
        <v>19</v>
      </c>
      <c r="N739" s="10">
        <v>22</v>
      </c>
      <c r="O739" s="10">
        <v>16</v>
      </c>
      <c r="P739" s="10"/>
      <c r="Q739" s="69">
        <f t="shared" si="418"/>
        <v>57</v>
      </c>
      <c r="R739" s="10"/>
      <c r="S739" s="10">
        <v>21</v>
      </c>
      <c r="T739" s="10">
        <v>16</v>
      </c>
      <c r="U739" s="10"/>
      <c r="V739" s="69">
        <f t="shared" si="419"/>
        <v>37</v>
      </c>
      <c r="W739" s="10"/>
      <c r="X739" s="10"/>
      <c r="Y739" s="10"/>
      <c r="Z739" s="10"/>
      <c r="AA739" s="69"/>
      <c r="AB739" s="10">
        <v>7</v>
      </c>
      <c r="AC739" s="10">
        <v>28</v>
      </c>
      <c r="AD739" s="10">
        <v>26</v>
      </c>
      <c r="AE739" s="10"/>
      <c r="AF739" s="69">
        <f t="shared" si="420"/>
        <v>61</v>
      </c>
      <c r="AG739" s="22">
        <f t="shared" si="421"/>
        <v>155</v>
      </c>
      <c r="AH739" s="10">
        <v>58</v>
      </c>
    </row>
    <row r="740" spans="1:34" ht="31.5" x14ac:dyDescent="0.25">
      <c r="A740" s="10" t="s">
        <v>541</v>
      </c>
      <c r="B740" s="10" t="s">
        <v>550</v>
      </c>
      <c r="C740" s="10"/>
      <c r="D740" s="10"/>
      <c r="E740" s="10"/>
      <c r="F740" s="10"/>
      <c r="G740" s="69"/>
      <c r="H740" s="10"/>
      <c r="I740" s="10"/>
      <c r="J740" s="10"/>
      <c r="K740" s="10"/>
      <c r="L740" s="69"/>
      <c r="M740" s="10">
        <v>28</v>
      </c>
      <c r="N740" s="10">
        <v>23</v>
      </c>
      <c r="O740" s="10">
        <v>22</v>
      </c>
      <c r="P740" s="10"/>
      <c r="Q740" s="69">
        <f t="shared" si="418"/>
        <v>73</v>
      </c>
      <c r="R740" s="10"/>
      <c r="S740" s="10">
        <v>5</v>
      </c>
      <c r="T740" s="10">
        <v>19</v>
      </c>
      <c r="U740" s="10"/>
      <c r="V740" s="69">
        <f t="shared" si="419"/>
        <v>24</v>
      </c>
      <c r="W740" s="10"/>
      <c r="X740" s="10"/>
      <c r="Y740" s="10"/>
      <c r="Z740" s="10"/>
      <c r="AA740" s="69"/>
      <c r="AB740" s="10">
        <v>5</v>
      </c>
      <c r="AC740" s="10">
        <v>26</v>
      </c>
      <c r="AD740" s="10">
        <v>26</v>
      </c>
      <c r="AE740" s="10"/>
      <c r="AF740" s="69">
        <f t="shared" si="420"/>
        <v>57</v>
      </c>
      <c r="AG740" s="22">
        <f t="shared" si="421"/>
        <v>154</v>
      </c>
      <c r="AH740" s="10">
        <v>67</v>
      </c>
    </row>
    <row r="741" spans="1:34" ht="31.5" x14ac:dyDescent="0.25">
      <c r="A741" s="10" t="s">
        <v>541</v>
      </c>
      <c r="B741" s="10" t="s">
        <v>551</v>
      </c>
      <c r="C741" s="10"/>
      <c r="D741" s="10"/>
      <c r="E741" s="10"/>
      <c r="F741" s="10"/>
      <c r="G741" s="69"/>
      <c r="H741" s="10"/>
      <c r="I741" s="10"/>
      <c r="J741" s="10"/>
      <c r="K741" s="10"/>
      <c r="L741" s="69"/>
      <c r="M741" s="10">
        <v>14</v>
      </c>
      <c r="N741" s="10">
        <v>17</v>
      </c>
      <c r="O741" s="10">
        <v>20</v>
      </c>
      <c r="P741" s="10"/>
      <c r="Q741" s="69">
        <f t="shared" si="418"/>
        <v>51</v>
      </c>
      <c r="R741" s="10"/>
      <c r="S741" s="10">
        <v>6</v>
      </c>
      <c r="T741" s="10">
        <v>7</v>
      </c>
      <c r="U741" s="10"/>
      <c r="V741" s="69">
        <f t="shared" si="419"/>
        <v>13</v>
      </c>
      <c r="W741" s="10"/>
      <c r="X741" s="10"/>
      <c r="Y741" s="10"/>
      <c r="Z741" s="10"/>
      <c r="AA741" s="69"/>
      <c r="AB741" s="10"/>
      <c r="AC741" s="10"/>
      <c r="AD741" s="10"/>
      <c r="AE741" s="10"/>
      <c r="AF741" s="69">
        <f t="shared" si="420"/>
        <v>0</v>
      </c>
      <c r="AG741" s="22">
        <f t="shared" si="421"/>
        <v>64</v>
      </c>
      <c r="AH741" s="10">
        <v>27</v>
      </c>
    </row>
    <row r="742" spans="1:34" ht="47.25" x14ac:dyDescent="0.25">
      <c r="A742" s="10" t="s">
        <v>541</v>
      </c>
      <c r="B742" s="10" t="s">
        <v>552</v>
      </c>
      <c r="C742" s="10"/>
      <c r="D742" s="10"/>
      <c r="E742" s="10"/>
      <c r="F742" s="10"/>
      <c r="G742" s="69"/>
      <c r="H742" s="10"/>
      <c r="I742" s="10"/>
      <c r="J742" s="10"/>
      <c r="K742" s="10"/>
      <c r="L742" s="69"/>
      <c r="M742" s="10">
        <v>15</v>
      </c>
      <c r="N742" s="10">
        <v>20</v>
      </c>
      <c r="O742" s="10">
        <v>22</v>
      </c>
      <c r="P742" s="10"/>
      <c r="Q742" s="69">
        <f t="shared" si="418"/>
        <v>57</v>
      </c>
      <c r="R742" s="10"/>
      <c r="S742" s="10">
        <v>12</v>
      </c>
      <c r="T742" s="10">
        <v>14</v>
      </c>
      <c r="U742" s="10"/>
      <c r="V742" s="69">
        <f t="shared" si="419"/>
        <v>26</v>
      </c>
      <c r="W742" s="10"/>
      <c r="X742" s="10"/>
      <c r="Y742" s="10"/>
      <c r="Z742" s="10"/>
      <c r="AA742" s="69"/>
      <c r="AB742" s="10">
        <v>12</v>
      </c>
      <c r="AC742" s="10">
        <v>20</v>
      </c>
      <c r="AD742" s="10">
        <v>21</v>
      </c>
      <c r="AE742" s="10"/>
      <c r="AF742" s="69">
        <f t="shared" si="420"/>
        <v>53</v>
      </c>
      <c r="AG742" s="22">
        <f t="shared" si="421"/>
        <v>136</v>
      </c>
      <c r="AH742" s="10">
        <v>57</v>
      </c>
    </row>
    <row r="743" spans="1:34" ht="31.5" x14ac:dyDescent="0.25">
      <c r="A743" s="22" t="s">
        <v>541</v>
      </c>
      <c r="B743" s="22" t="s">
        <v>32</v>
      </c>
      <c r="C743" s="22">
        <v>48</v>
      </c>
      <c r="D743" s="22">
        <f t="shared" ref="D743:AF743" si="422">SUM(D724:D742)</f>
        <v>48</v>
      </c>
      <c r="E743" s="22">
        <f t="shared" si="422"/>
        <v>49</v>
      </c>
      <c r="F743" s="22">
        <f t="shared" si="422"/>
        <v>0</v>
      </c>
      <c r="G743" s="73">
        <v>145</v>
      </c>
      <c r="H743" s="22">
        <f t="shared" si="422"/>
        <v>0</v>
      </c>
      <c r="I743" s="22">
        <f t="shared" si="422"/>
        <v>25</v>
      </c>
      <c r="J743" s="22">
        <f t="shared" si="422"/>
        <v>46</v>
      </c>
      <c r="K743" s="22">
        <f t="shared" si="422"/>
        <v>0</v>
      </c>
      <c r="L743" s="73">
        <v>71</v>
      </c>
      <c r="M743" s="22">
        <f t="shared" si="422"/>
        <v>488</v>
      </c>
      <c r="N743" s="22">
        <f t="shared" si="422"/>
        <v>440</v>
      </c>
      <c r="O743" s="22">
        <f t="shared" si="422"/>
        <v>395</v>
      </c>
      <c r="P743" s="22">
        <f t="shared" si="422"/>
        <v>0</v>
      </c>
      <c r="Q743" s="22">
        <f t="shared" si="422"/>
        <v>1323</v>
      </c>
      <c r="R743" s="22">
        <f t="shared" si="422"/>
        <v>0</v>
      </c>
      <c r="S743" s="22">
        <f t="shared" si="422"/>
        <v>353</v>
      </c>
      <c r="T743" s="22">
        <f t="shared" si="422"/>
        <v>262</v>
      </c>
      <c r="U743" s="22">
        <f t="shared" si="422"/>
        <v>0</v>
      </c>
      <c r="V743" s="69">
        <f t="shared" si="419"/>
        <v>615</v>
      </c>
      <c r="W743" s="22">
        <f t="shared" si="422"/>
        <v>0</v>
      </c>
      <c r="X743" s="22">
        <f t="shared" si="422"/>
        <v>0</v>
      </c>
      <c r="Y743" s="22">
        <f t="shared" si="422"/>
        <v>0</v>
      </c>
      <c r="Z743" s="22">
        <f t="shared" si="422"/>
        <v>0</v>
      </c>
      <c r="AA743" s="73"/>
      <c r="AB743" s="22">
        <f t="shared" si="422"/>
        <v>120</v>
      </c>
      <c r="AC743" s="22">
        <f t="shared" si="422"/>
        <v>247</v>
      </c>
      <c r="AD743" s="22">
        <f t="shared" si="422"/>
        <v>205</v>
      </c>
      <c r="AE743" s="22">
        <f t="shared" si="422"/>
        <v>0</v>
      </c>
      <c r="AF743" s="22">
        <f t="shared" si="422"/>
        <v>572</v>
      </c>
      <c r="AG743" s="22">
        <f t="shared" si="421"/>
        <v>2726</v>
      </c>
      <c r="AH743" s="22">
        <f t="shared" ref="AH743" si="423">SUM(AH724:AH742)</f>
        <v>862</v>
      </c>
    </row>
    <row r="744" spans="1:34" ht="18.75" x14ac:dyDescent="0.3">
      <c r="A744" s="27" t="s">
        <v>555</v>
      </c>
    </row>
    <row r="745" spans="1:34" ht="15.75" x14ac:dyDescent="0.25">
      <c r="A745" s="10" t="s">
        <v>556</v>
      </c>
      <c r="B745" s="10" t="s">
        <v>157</v>
      </c>
      <c r="C745" s="10"/>
      <c r="D745" s="10"/>
      <c r="E745" s="10"/>
      <c r="F745" s="10"/>
      <c r="G745" s="69"/>
      <c r="H745" s="10">
        <v>25</v>
      </c>
      <c r="I745" s="10">
        <v>25</v>
      </c>
      <c r="J745" s="10">
        <v>21</v>
      </c>
      <c r="K745" s="10">
        <v>23</v>
      </c>
      <c r="L745" s="69">
        <f>SUM(H745:K745)</f>
        <v>94</v>
      </c>
      <c r="M745" s="10"/>
      <c r="N745" s="10"/>
      <c r="O745" s="10"/>
      <c r="P745" s="10"/>
      <c r="Q745" s="69"/>
      <c r="R745" s="10">
        <v>15</v>
      </c>
      <c r="S745" s="10">
        <v>15</v>
      </c>
      <c r="T745" s="10">
        <v>7</v>
      </c>
      <c r="U745" s="10">
        <v>46</v>
      </c>
      <c r="V745" s="69">
        <f>SUM(R745:U745)</f>
        <v>83</v>
      </c>
      <c r="W745" s="10"/>
      <c r="X745" s="10"/>
      <c r="Y745" s="10"/>
      <c r="Z745" s="10"/>
      <c r="AA745" s="69"/>
      <c r="AB745" s="10"/>
      <c r="AC745" s="10"/>
      <c r="AD745" s="10"/>
      <c r="AE745" s="10">
        <v>0</v>
      </c>
      <c r="AF745" s="69"/>
      <c r="AG745" s="22">
        <f>V745+L745</f>
        <v>177</v>
      </c>
      <c r="AH745" s="10">
        <v>69</v>
      </c>
    </row>
    <row r="746" spans="1:34" ht="15.75" x14ac:dyDescent="0.25">
      <c r="A746" s="10" t="s">
        <v>556</v>
      </c>
      <c r="B746" s="10" t="s">
        <v>149</v>
      </c>
      <c r="C746" s="10"/>
      <c r="D746" s="10"/>
      <c r="E746" s="10"/>
      <c r="F746" s="10"/>
      <c r="G746" s="69"/>
      <c r="H746" s="10">
        <v>51</v>
      </c>
      <c r="I746" s="10">
        <v>46</v>
      </c>
      <c r="J746" s="10">
        <v>25</v>
      </c>
      <c r="K746" s="10"/>
      <c r="L746" s="69">
        <f t="shared" ref="L746:L753" si="424">SUM(H746:K746)</f>
        <v>122</v>
      </c>
      <c r="M746" s="10"/>
      <c r="N746" s="10"/>
      <c r="O746" s="10"/>
      <c r="P746" s="10"/>
      <c r="Q746" s="69"/>
      <c r="R746" s="10">
        <v>14</v>
      </c>
      <c r="S746" s="10">
        <v>25</v>
      </c>
      <c r="T746" s="10">
        <v>29</v>
      </c>
      <c r="U746" s="10"/>
      <c r="V746" s="69">
        <f t="shared" ref="V746:V753" si="425">SUM(R746:U746)</f>
        <v>68</v>
      </c>
      <c r="W746" s="10"/>
      <c r="X746" s="10"/>
      <c r="Y746" s="10"/>
      <c r="Z746" s="10"/>
      <c r="AA746" s="69"/>
      <c r="AB746" s="10"/>
      <c r="AC746" s="10"/>
      <c r="AD746" s="10"/>
      <c r="AE746" s="10"/>
      <c r="AF746" s="69"/>
      <c r="AG746" s="22">
        <f t="shared" ref="AG746:AG753" si="426">V746+L746</f>
        <v>190</v>
      </c>
      <c r="AH746" s="10">
        <v>54</v>
      </c>
    </row>
    <row r="747" spans="1:34" ht="31.5" x14ac:dyDescent="0.25">
      <c r="A747" s="10" t="s">
        <v>556</v>
      </c>
      <c r="B747" s="10" t="s">
        <v>138</v>
      </c>
      <c r="C747" s="10"/>
      <c r="D747" s="10"/>
      <c r="E747" s="10"/>
      <c r="F747" s="10"/>
      <c r="G747" s="69"/>
      <c r="H747" s="10">
        <v>22</v>
      </c>
      <c r="I747" s="10">
        <v>13</v>
      </c>
      <c r="J747" s="10">
        <v>0</v>
      </c>
      <c r="K747" s="10"/>
      <c r="L747" s="69">
        <f t="shared" si="424"/>
        <v>35</v>
      </c>
      <c r="M747" s="10"/>
      <c r="N747" s="10"/>
      <c r="O747" s="10"/>
      <c r="P747" s="10"/>
      <c r="Q747" s="69"/>
      <c r="R747" s="10"/>
      <c r="S747" s="10"/>
      <c r="T747" s="10">
        <v>0</v>
      </c>
      <c r="U747" s="10"/>
      <c r="V747" s="69">
        <f t="shared" si="425"/>
        <v>0</v>
      </c>
      <c r="W747" s="10"/>
      <c r="X747" s="10"/>
      <c r="Y747" s="10"/>
      <c r="Z747" s="10"/>
      <c r="AA747" s="69"/>
      <c r="AB747" s="10"/>
      <c r="AC747" s="10"/>
      <c r="AD747" s="10"/>
      <c r="AE747" s="10"/>
      <c r="AF747" s="69"/>
      <c r="AG747" s="22">
        <f t="shared" si="426"/>
        <v>35</v>
      </c>
      <c r="AH747" s="10">
        <v>0</v>
      </c>
    </row>
    <row r="748" spans="1:34" ht="31.5" x14ac:dyDescent="0.25">
      <c r="A748" s="10" t="s">
        <v>556</v>
      </c>
      <c r="B748" s="10" t="s">
        <v>557</v>
      </c>
      <c r="C748" s="10"/>
      <c r="D748" s="10"/>
      <c r="E748" s="10"/>
      <c r="F748" s="10"/>
      <c r="G748" s="69"/>
      <c r="H748" s="10">
        <v>25</v>
      </c>
      <c r="I748" s="10">
        <v>13</v>
      </c>
      <c r="J748" s="10">
        <v>23</v>
      </c>
      <c r="K748" s="10"/>
      <c r="L748" s="69">
        <f t="shared" si="424"/>
        <v>61</v>
      </c>
      <c r="M748" s="10"/>
      <c r="N748" s="10"/>
      <c r="O748" s="10"/>
      <c r="P748" s="10"/>
      <c r="Q748" s="69"/>
      <c r="R748" s="10"/>
      <c r="S748" s="10"/>
      <c r="T748" s="10">
        <v>0</v>
      </c>
      <c r="U748" s="10"/>
      <c r="V748" s="69">
        <f t="shared" si="425"/>
        <v>0</v>
      </c>
      <c r="W748" s="10"/>
      <c r="X748" s="10"/>
      <c r="Y748" s="10"/>
      <c r="Z748" s="10"/>
      <c r="AA748" s="69"/>
      <c r="AB748" s="10"/>
      <c r="AC748" s="10"/>
      <c r="AD748" s="10"/>
      <c r="AE748" s="10"/>
      <c r="AF748" s="69"/>
      <c r="AG748" s="22">
        <f t="shared" si="426"/>
        <v>61</v>
      </c>
      <c r="AH748" s="10">
        <v>23</v>
      </c>
    </row>
    <row r="749" spans="1:34" ht="31.5" x14ac:dyDescent="0.25">
      <c r="A749" s="10" t="s">
        <v>556</v>
      </c>
      <c r="B749" s="10" t="s">
        <v>434</v>
      </c>
      <c r="C749" s="10"/>
      <c r="D749" s="10"/>
      <c r="E749" s="10"/>
      <c r="F749" s="10"/>
      <c r="G749" s="69"/>
      <c r="H749" s="10"/>
      <c r="I749" s="10"/>
      <c r="J749" s="10"/>
      <c r="K749" s="10"/>
      <c r="L749" s="69">
        <f t="shared" si="424"/>
        <v>0</v>
      </c>
      <c r="M749" s="10"/>
      <c r="N749" s="10"/>
      <c r="O749" s="10"/>
      <c r="P749" s="10"/>
      <c r="Q749" s="69"/>
      <c r="R749" s="10">
        <v>58</v>
      </c>
      <c r="S749" s="10">
        <v>37</v>
      </c>
      <c r="T749" s="10">
        <v>29</v>
      </c>
      <c r="U749" s="10"/>
      <c r="V749" s="69">
        <f t="shared" si="425"/>
        <v>124</v>
      </c>
      <c r="W749" s="10"/>
      <c r="X749" s="10"/>
      <c r="Y749" s="10"/>
      <c r="Z749" s="10"/>
      <c r="AA749" s="69"/>
      <c r="AB749" s="10"/>
      <c r="AC749" s="10"/>
      <c r="AD749" s="10"/>
      <c r="AE749" s="10"/>
      <c r="AF749" s="69"/>
      <c r="AG749" s="22">
        <f t="shared" si="426"/>
        <v>124</v>
      </c>
      <c r="AH749" s="10">
        <v>29</v>
      </c>
    </row>
    <row r="750" spans="1:34" ht="15.75" x14ac:dyDescent="0.25">
      <c r="A750" s="10" t="s">
        <v>556</v>
      </c>
      <c r="B750" s="10" t="s">
        <v>141</v>
      </c>
      <c r="C750" s="10"/>
      <c r="D750" s="10"/>
      <c r="E750" s="10"/>
      <c r="F750" s="10"/>
      <c r="G750" s="69"/>
      <c r="H750" s="10"/>
      <c r="I750" s="10"/>
      <c r="J750" s="10"/>
      <c r="K750" s="10"/>
      <c r="L750" s="69">
        <f t="shared" si="424"/>
        <v>0</v>
      </c>
      <c r="M750" s="10"/>
      <c r="N750" s="10"/>
      <c r="O750" s="10"/>
      <c r="P750" s="10"/>
      <c r="Q750" s="69"/>
      <c r="R750" s="10">
        <v>135</v>
      </c>
      <c r="S750" s="10">
        <v>80</v>
      </c>
      <c r="T750" s="10">
        <v>74</v>
      </c>
      <c r="U750" s="10"/>
      <c r="V750" s="69">
        <f t="shared" si="425"/>
        <v>289</v>
      </c>
      <c r="W750" s="10"/>
      <c r="X750" s="10"/>
      <c r="Y750" s="10"/>
      <c r="Z750" s="10"/>
      <c r="AA750" s="69"/>
      <c r="AB750" s="10"/>
      <c r="AC750" s="10"/>
      <c r="AD750" s="10"/>
      <c r="AE750" s="10"/>
      <c r="AF750" s="69"/>
      <c r="AG750" s="22">
        <f t="shared" si="426"/>
        <v>289</v>
      </c>
      <c r="AH750" s="10">
        <v>74</v>
      </c>
    </row>
    <row r="751" spans="1:34" ht="15.75" x14ac:dyDescent="0.25">
      <c r="A751" s="10" t="s">
        <v>556</v>
      </c>
      <c r="B751" s="10" t="s">
        <v>151</v>
      </c>
      <c r="C751" s="10"/>
      <c r="D751" s="10"/>
      <c r="E751" s="10"/>
      <c r="F751" s="10"/>
      <c r="G751" s="69"/>
      <c r="H751" s="10">
        <v>97</v>
      </c>
      <c r="I751" s="10">
        <v>94</v>
      </c>
      <c r="J751" s="10">
        <v>73</v>
      </c>
      <c r="K751" s="10"/>
      <c r="L751" s="69">
        <f t="shared" si="424"/>
        <v>264</v>
      </c>
      <c r="M751" s="10"/>
      <c r="N751" s="10"/>
      <c r="O751" s="10"/>
      <c r="P751" s="10"/>
      <c r="Q751" s="69"/>
      <c r="R751" s="10">
        <v>16</v>
      </c>
      <c r="S751" s="10">
        <v>24</v>
      </c>
      <c r="T751" s="10">
        <v>28</v>
      </c>
      <c r="U751" s="10"/>
      <c r="V751" s="69">
        <f t="shared" si="425"/>
        <v>68</v>
      </c>
      <c r="W751" s="10"/>
      <c r="X751" s="10"/>
      <c r="Y751" s="10"/>
      <c r="Z751" s="10"/>
      <c r="AA751" s="69"/>
      <c r="AB751" s="10"/>
      <c r="AC751" s="10"/>
      <c r="AD751" s="10"/>
      <c r="AE751" s="10"/>
      <c r="AF751" s="69"/>
      <c r="AG751" s="22">
        <f t="shared" si="426"/>
        <v>332</v>
      </c>
      <c r="AH751" s="10">
        <v>101</v>
      </c>
    </row>
    <row r="752" spans="1:34" ht="31.5" x14ac:dyDescent="0.25">
      <c r="A752" s="10" t="s">
        <v>556</v>
      </c>
      <c r="B752" s="10" t="s">
        <v>137</v>
      </c>
      <c r="C752" s="10"/>
      <c r="D752" s="10"/>
      <c r="E752" s="10"/>
      <c r="F752" s="10"/>
      <c r="G752" s="69"/>
      <c r="H752" s="10">
        <v>24</v>
      </c>
      <c r="I752" s="10">
        <v>25</v>
      </c>
      <c r="J752" s="10">
        <v>15</v>
      </c>
      <c r="K752" s="10"/>
      <c r="L752" s="69">
        <f t="shared" si="424"/>
        <v>64</v>
      </c>
      <c r="M752" s="10"/>
      <c r="N752" s="10"/>
      <c r="O752" s="10"/>
      <c r="P752" s="10"/>
      <c r="Q752" s="69"/>
      <c r="R752" s="10"/>
      <c r="S752" s="10"/>
      <c r="T752" s="10">
        <v>0</v>
      </c>
      <c r="U752" s="10"/>
      <c r="V752" s="69">
        <f t="shared" si="425"/>
        <v>0</v>
      </c>
      <c r="W752" s="10"/>
      <c r="X752" s="10"/>
      <c r="Y752" s="10"/>
      <c r="Z752" s="10"/>
      <c r="AA752" s="69"/>
      <c r="AB752" s="10"/>
      <c r="AC752" s="10"/>
      <c r="AD752" s="10"/>
      <c r="AE752" s="10"/>
      <c r="AF752" s="69"/>
      <c r="AG752" s="22">
        <f t="shared" si="426"/>
        <v>64</v>
      </c>
      <c r="AH752" s="10">
        <v>15</v>
      </c>
    </row>
    <row r="753" spans="1:35" ht="15.75" x14ac:dyDescent="0.25">
      <c r="A753" s="22" t="s">
        <v>556</v>
      </c>
      <c r="B753" s="22" t="s">
        <v>32</v>
      </c>
      <c r="C753" s="22"/>
      <c r="D753" s="22"/>
      <c r="E753" s="22"/>
      <c r="F753" s="22"/>
      <c r="G753" s="73"/>
      <c r="H753" s="22">
        <f>SUM(H745:H752)</f>
        <v>244</v>
      </c>
      <c r="I753" s="22">
        <f t="shared" ref="I753:AE753" si="427">SUM(I745:I752)</f>
        <v>216</v>
      </c>
      <c r="J753" s="22">
        <f t="shared" si="427"/>
        <v>157</v>
      </c>
      <c r="K753" s="22">
        <f t="shared" si="427"/>
        <v>23</v>
      </c>
      <c r="L753" s="69">
        <f t="shared" si="424"/>
        <v>640</v>
      </c>
      <c r="M753" s="22">
        <f t="shared" si="427"/>
        <v>0</v>
      </c>
      <c r="N753" s="22">
        <f t="shared" si="427"/>
        <v>0</v>
      </c>
      <c r="O753" s="22">
        <f t="shared" si="427"/>
        <v>0</v>
      </c>
      <c r="P753" s="22">
        <f t="shared" si="427"/>
        <v>0</v>
      </c>
      <c r="Q753" s="73"/>
      <c r="R753" s="22">
        <f t="shared" si="427"/>
        <v>238</v>
      </c>
      <c r="S753" s="22">
        <f t="shared" si="427"/>
        <v>181</v>
      </c>
      <c r="T753" s="22">
        <f t="shared" si="427"/>
        <v>167</v>
      </c>
      <c r="U753" s="22">
        <f t="shared" si="427"/>
        <v>46</v>
      </c>
      <c r="V753" s="69">
        <f t="shared" si="425"/>
        <v>632</v>
      </c>
      <c r="W753" s="22">
        <f t="shared" si="427"/>
        <v>0</v>
      </c>
      <c r="X753" s="22">
        <f t="shared" si="427"/>
        <v>0</v>
      </c>
      <c r="Y753" s="22">
        <f t="shared" si="427"/>
        <v>0</v>
      </c>
      <c r="Z753" s="22">
        <f t="shared" si="427"/>
        <v>0</v>
      </c>
      <c r="AA753" s="73"/>
      <c r="AB753" s="22">
        <f t="shared" si="427"/>
        <v>0</v>
      </c>
      <c r="AC753" s="22">
        <f t="shared" si="427"/>
        <v>0</v>
      </c>
      <c r="AD753" s="22">
        <f t="shared" si="427"/>
        <v>0</v>
      </c>
      <c r="AE753" s="22">
        <f t="shared" si="427"/>
        <v>0</v>
      </c>
      <c r="AF753" s="73"/>
      <c r="AG753" s="22">
        <f t="shared" si="426"/>
        <v>1272</v>
      </c>
      <c r="AH753" s="22">
        <f>SUM(AH745:AH752)</f>
        <v>365</v>
      </c>
      <c r="AI753">
        <v>1272</v>
      </c>
    </row>
    <row r="754" spans="1:35" s="27" customFormat="1" ht="18.75" x14ac:dyDescent="0.3">
      <c r="A754" s="27" t="s">
        <v>559</v>
      </c>
      <c r="G754" s="77"/>
      <c r="L754" s="77"/>
      <c r="Q754" s="77"/>
      <c r="V754" s="77"/>
      <c r="AA754" s="77"/>
      <c r="AF754" s="77"/>
    </row>
    <row r="755" spans="1:35" ht="15.75" x14ac:dyDescent="0.25">
      <c r="A755" s="10" t="s">
        <v>560</v>
      </c>
      <c r="B755" s="10" t="s">
        <v>151</v>
      </c>
      <c r="C755" s="10"/>
      <c r="D755" s="10"/>
      <c r="E755" s="10"/>
      <c r="F755" s="10"/>
      <c r="G755" s="69"/>
      <c r="H755" s="10">
        <v>25</v>
      </c>
      <c r="I755" s="10">
        <v>26</v>
      </c>
      <c r="J755" s="10">
        <v>40</v>
      </c>
      <c r="K755" s="10">
        <v>0</v>
      </c>
      <c r="L755" s="69">
        <f>SUM(H755:K755)</f>
        <v>91</v>
      </c>
      <c r="M755" s="10"/>
      <c r="N755" s="10"/>
      <c r="O755" s="10"/>
      <c r="P755" s="10"/>
      <c r="Q755" s="69"/>
      <c r="R755" s="10">
        <v>11</v>
      </c>
      <c r="S755" s="10"/>
      <c r="T755" s="10"/>
      <c r="U755" s="10"/>
      <c r="V755" s="69">
        <v>11</v>
      </c>
      <c r="W755" s="10"/>
      <c r="X755" s="10"/>
      <c r="Y755" s="10"/>
      <c r="Z755" s="10"/>
      <c r="AA755" s="69"/>
      <c r="AB755" s="10"/>
      <c r="AC755" s="10"/>
      <c r="AD755" s="10"/>
      <c r="AE755" s="10">
        <v>0</v>
      </c>
      <c r="AF755" s="69"/>
      <c r="AG755" s="22">
        <f>V755+L755</f>
        <v>102</v>
      </c>
      <c r="AH755" s="10">
        <v>40</v>
      </c>
    </row>
    <row r="756" spans="1:35" ht="15.75" x14ac:dyDescent="0.25">
      <c r="A756" s="10" t="s">
        <v>560</v>
      </c>
      <c r="B756" s="10" t="s">
        <v>157</v>
      </c>
      <c r="C756" s="10"/>
      <c r="D756" s="10"/>
      <c r="E756" s="10"/>
      <c r="F756" s="10"/>
      <c r="G756" s="69"/>
      <c r="H756" s="10">
        <v>25</v>
      </c>
      <c r="I756" s="10">
        <v>24</v>
      </c>
      <c r="J756" s="10">
        <v>22</v>
      </c>
      <c r="K756" s="10">
        <v>23</v>
      </c>
      <c r="L756" s="69">
        <f t="shared" ref="L756:L759" si="428">SUM(H756:K756)</f>
        <v>94</v>
      </c>
      <c r="M756" s="10"/>
      <c r="N756" s="10"/>
      <c r="O756" s="10"/>
      <c r="P756" s="10"/>
      <c r="Q756" s="69"/>
      <c r="R756" s="10">
        <v>18</v>
      </c>
      <c r="S756" s="10"/>
      <c r="T756" s="10"/>
      <c r="U756" s="10"/>
      <c r="V756" s="69">
        <v>18</v>
      </c>
      <c r="W756" s="10"/>
      <c r="X756" s="10"/>
      <c r="Y756" s="10"/>
      <c r="Z756" s="10"/>
      <c r="AA756" s="69"/>
      <c r="AB756" s="10"/>
      <c r="AC756" s="10"/>
      <c r="AD756" s="10"/>
      <c r="AE756" s="10"/>
      <c r="AF756" s="69"/>
      <c r="AG756" s="22">
        <f t="shared" ref="AG756:AG759" si="429">V756+L756</f>
        <v>112</v>
      </c>
      <c r="AH756" s="10">
        <v>23</v>
      </c>
    </row>
    <row r="757" spans="1:35" ht="15.75" x14ac:dyDescent="0.25">
      <c r="A757" s="10" t="s">
        <v>560</v>
      </c>
      <c r="B757" s="10" t="s">
        <v>149</v>
      </c>
      <c r="C757" s="10"/>
      <c r="D757" s="10"/>
      <c r="E757" s="10"/>
      <c r="F757" s="10"/>
      <c r="G757" s="69"/>
      <c r="H757" s="10">
        <v>25</v>
      </c>
      <c r="I757" s="10">
        <v>23</v>
      </c>
      <c r="J757" s="10">
        <v>20</v>
      </c>
      <c r="K757" s="10"/>
      <c r="L757" s="69">
        <f t="shared" si="428"/>
        <v>68</v>
      </c>
      <c r="M757" s="10"/>
      <c r="N757" s="10"/>
      <c r="O757" s="10"/>
      <c r="P757" s="10"/>
      <c r="Q757" s="69"/>
      <c r="R757" s="10">
        <v>16</v>
      </c>
      <c r="S757" s="10"/>
      <c r="T757" s="10"/>
      <c r="U757" s="10"/>
      <c r="V757" s="69">
        <v>16</v>
      </c>
      <c r="W757" s="10"/>
      <c r="X757" s="10"/>
      <c r="Y757" s="10"/>
      <c r="Z757" s="10"/>
      <c r="AA757" s="69"/>
      <c r="AB757" s="10"/>
      <c r="AC757" s="10"/>
      <c r="AD757" s="10"/>
      <c r="AE757" s="10"/>
      <c r="AF757" s="69"/>
      <c r="AG757" s="22">
        <f t="shared" si="429"/>
        <v>84</v>
      </c>
      <c r="AH757" s="10">
        <v>20</v>
      </c>
    </row>
    <row r="758" spans="1:35" ht="31.5" x14ac:dyDescent="0.25">
      <c r="A758" s="10" t="s">
        <v>560</v>
      </c>
      <c r="B758" s="10" t="s">
        <v>561</v>
      </c>
      <c r="C758" s="10"/>
      <c r="D758" s="10"/>
      <c r="E758" s="10"/>
      <c r="F758" s="10"/>
      <c r="G758" s="69"/>
      <c r="H758" s="10"/>
      <c r="I758" s="10"/>
      <c r="J758" s="10"/>
      <c r="K758" s="10"/>
      <c r="L758" s="69">
        <f t="shared" si="428"/>
        <v>0</v>
      </c>
      <c r="M758" s="10"/>
      <c r="N758" s="10"/>
      <c r="O758" s="10"/>
      <c r="P758" s="10"/>
      <c r="Q758" s="69"/>
      <c r="R758" s="10">
        <v>6</v>
      </c>
      <c r="S758" s="10"/>
      <c r="T758" s="10"/>
      <c r="U758" s="10"/>
      <c r="V758" s="69">
        <v>6</v>
      </c>
      <c r="W758" s="10"/>
      <c r="X758" s="10"/>
      <c r="Y758" s="10"/>
      <c r="Z758" s="10"/>
      <c r="AA758" s="69"/>
      <c r="AB758" s="10"/>
      <c r="AC758" s="10"/>
      <c r="AD758" s="10"/>
      <c r="AE758" s="10"/>
      <c r="AF758" s="69"/>
      <c r="AG758" s="22">
        <f t="shared" si="429"/>
        <v>6</v>
      </c>
      <c r="AH758" s="10">
        <f>J758+T758</f>
        <v>0</v>
      </c>
    </row>
    <row r="759" spans="1:35" ht="15.75" x14ac:dyDescent="0.25">
      <c r="A759" s="22" t="s">
        <v>560</v>
      </c>
      <c r="B759" s="22" t="s">
        <v>16</v>
      </c>
      <c r="C759" s="22"/>
      <c r="D759" s="22"/>
      <c r="E759" s="22"/>
      <c r="F759" s="22"/>
      <c r="G759" s="73"/>
      <c r="H759" s="22">
        <f>SUM(H755:H758)</f>
        <v>75</v>
      </c>
      <c r="I759" s="22">
        <f t="shared" ref="I759:AE759" si="430">SUM(I755:I758)</f>
        <v>73</v>
      </c>
      <c r="J759" s="22">
        <f t="shared" si="430"/>
        <v>82</v>
      </c>
      <c r="K759" s="22">
        <f t="shared" si="430"/>
        <v>23</v>
      </c>
      <c r="L759" s="69">
        <f t="shared" si="428"/>
        <v>253</v>
      </c>
      <c r="M759" s="22">
        <f t="shared" si="430"/>
        <v>0</v>
      </c>
      <c r="N759" s="22">
        <f t="shared" si="430"/>
        <v>0</v>
      </c>
      <c r="O759" s="22">
        <f t="shared" si="430"/>
        <v>0</v>
      </c>
      <c r="P759" s="22">
        <f t="shared" si="430"/>
        <v>0</v>
      </c>
      <c r="Q759" s="73"/>
      <c r="R759" s="22">
        <f t="shared" si="430"/>
        <v>51</v>
      </c>
      <c r="S759" s="22">
        <f t="shared" si="430"/>
        <v>0</v>
      </c>
      <c r="T759" s="22">
        <f t="shared" si="430"/>
        <v>0</v>
      </c>
      <c r="U759" s="22">
        <f t="shared" si="430"/>
        <v>0</v>
      </c>
      <c r="V759" s="73">
        <f t="shared" ref="V759" si="431">SUM(V755:V758)</f>
        <v>51</v>
      </c>
      <c r="W759" s="22">
        <f t="shared" si="430"/>
        <v>0</v>
      </c>
      <c r="X759" s="22">
        <f t="shared" si="430"/>
        <v>0</v>
      </c>
      <c r="Y759" s="22">
        <f t="shared" si="430"/>
        <v>0</v>
      </c>
      <c r="Z759" s="22">
        <f t="shared" si="430"/>
        <v>0</v>
      </c>
      <c r="AA759" s="73"/>
      <c r="AB759" s="22">
        <f t="shared" si="430"/>
        <v>0</v>
      </c>
      <c r="AC759" s="22">
        <f t="shared" si="430"/>
        <v>0</v>
      </c>
      <c r="AD759" s="22">
        <f t="shared" si="430"/>
        <v>0</v>
      </c>
      <c r="AE759" s="22">
        <f t="shared" si="430"/>
        <v>0</v>
      </c>
      <c r="AF759" s="73"/>
      <c r="AG759" s="22">
        <f t="shared" si="429"/>
        <v>304</v>
      </c>
      <c r="AH759" s="22">
        <f>SUM(AH755:AH758)</f>
        <v>83</v>
      </c>
      <c r="AI759">
        <v>304</v>
      </c>
    </row>
    <row r="760" spans="1:35" ht="18.75" x14ac:dyDescent="0.3">
      <c r="A760" s="27" t="s">
        <v>563</v>
      </c>
    </row>
    <row r="761" spans="1:35" ht="63" x14ac:dyDescent="0.25">
      <c r="A761" s="10" t="s">
        <v>564</v>
      </c>
      <c r="B761" s="10" t="s">
        <v>565</v>
      </c>
      <c r="C761" s="10">
        <v>13</v>
      </c>
      <c r="D761" s="10">
        <v>12</v>
      </c>
      <c r="E761" s="10">
        <v>8</v>
      </c>
      <c r="F761" s="10">
        <v>0</v>
      </c>
      <c r="G761" s="69">
        <f>SUM(C761:F761)</f>
        <v>33</v>
      </c>
      <c r="H761" s="10"/>
      <c r="I761" s="10">
        <v>12</v>
      </c>
      <c r="J761" s="10">
        <v>9</v>
      </c>
      <c r="K761" s="10">
        <v>0</v>
      </c>
      <c r="L761" s="69">
        <f>SUM(H761:K761)</f>
        <v>21</v>
      </c>
      <c r="M761" s="10"/>
      <c r="N761" s="10"/>
      <c r="O761" s="26"/>
      <c r="P761" s="10"/>
      <c r="Q761" s="69"/>
      <c r="R761" s="10"/>
      <c r="S761" s="10"/>
      <c r="T761" s="10"/>
      <c r="U761" s="10"/>
      <c r="V761" s="69"/>
      <c r="W761" s="10"/>
      <c r="X761" s="10"/>
      <c r="Y761" s="10"/>
      <c r="Z761" s="10"/>
      <c r="AA761" s="69"/>
      <c r="AB761" s="10"/>
      <c r="AC761" s="10">
        <v>10</v>
      </c>
      <c r="AD761" s="10">
        <v>7</v>
      </c>
      <c r="AE761" s="10">
        <v>9</v>
      </c>
      <c r="AF761" s="69">
        <f>SUM(AB761:AE761)</f>
        <v>26</v>
      </c>
      <c r="AG761" s="22">
        <f>AF761+L761+G761</f>
        <v>80</v>
      </c>
      <c r="AH761" s="10">
        <v>26</v>
      </c>
    </row>
    <row r="762" spans="1:35" ht="15.75" x14ac:dyDescent="0.25">
      <c r="A762" s="10" t="s">
        <v>564</v>
      </c>
      <c r="B762" s="10" t="s">
        <v>566</v>
      </c>
      <c r="C762" s="10">
        <v>5</v>
      </c>
      <c r="D762" s="10">
        <v>5</v>
      </c>
      <c r="E762" s="10">
        <v>10</v>
      </c>
      <c r="F762" s="10"/>
      <c r="G762" s="69">
        <f t="shared" ref="G762:G763" si="432">SUM(C762:F762)</f>
        <v>20</v>
      </c>
      <c r="H762" s="10"/>
      <c r="I762" s="10">
        <v>11</v>
      </c>
      <c r="J762" s="10">
        <v>8</v>
      </c>
      <c r="K762" s="10"/>
      <c r="L762" s="69">
        <f t="shared" ref="L762:L763" si="433">SUM(H762:K762)</f>
        <v>19</v>
      </c>
      <c r="M762" s="10"/>
      <c r="N762" s="10"/>
      <c r="O762" s="10"/>
      <c r="P762" s="10"/>
      <c r="Q762" s="69"/>
      <c r="R762" s="10"/>
      <c r="S762" s="10"/>
      <c r="T762" s="10"/>
      <c r="U762" s="10"/>
      <c r="V762" s="69"/>
      <c r="W762" s="10"/>
      <c r="X762" s="10"/>
      <c r="Y762" s="10"/>
      <c r="Z762" s="10"/>
      <c r="AA762" s="69"/>
      <c r="AB762" s="10"/>
      <c r="AC762" s="10">
        <v>9</v>
      </c>
      <c r="AD762" s="10">
        <v>8</v>
      </c>
      <c r="AE762" s="10">
        <v>8</v>
      </c>
      <c r="AF762" s="69">
        <f t="shared" ref="AF762" si="434">SUM(AB762:AE762)</f>
        <v>25</v>
      </c>
      <c r="AG762" s="22">
        <f t="shared" ref="AG762:AG763" si="435">AF762+L762+G762</f>
        <v>64</v>
      </c>
      <c r="AH762" s="10">
        <v>26</v>
      </c>
    </row>
    <row r="763" spans="1:35" ht="15.75" x14ac:dyDescent="0.25">
      <c r="A763" s="22" t="s">
        <v>564</v>
      </c>
      <c r="B763" s="22" t="s">
        <v>32</v>
      </c>
      <c r="C763" s="22">
        <f>SUM(C761:C762)</f>
        <v>18</v>
      </c>
      <c r="D763" s="22">
        <f t="shared" ref="D763:AF763" si="436">SUM(D761:D762)</f>
        <v>17</v>
      </c>
      <c r="E763" s="22">
        <f t="shared" si="436"/>
        <v>18</v>
      </c>
      <c r="F763" s="22">
        <f t="shared" si="436"/>
        <v>0</v>
      </c>
      <c r="G763" s="69">
        <f t="shared" si="432"/>
        <v>53</v>
      </c>
      <c r="H763" s="22">
        <f t="shared" si="436"/>
        <v>0</v>
      </c>
      <c r="I763" s="22">
        <f t="shared" si="436"/>
        <v>23</v>
      </c>
      <c r="J763" s="22">
        <f t="shared" si="436"/>
        <v>17</v>
      </c>
      <c r="K763" s="22">
        <f t="shared" si="436"/>
        <v>0</v>
      </c>
      <c r="L763" s="69">
        <f t="shared" si="433"/>
        <v>40</v>
      </c>
      <c r="M763" s="22">
        <f t="shared" si="436"/>
        <v>0</v>
      </c>
      <c r="N763" s="22">
        <f t="shared" si="436"/>
        <v>0</v>
      </c>
      <c r="O763" s="22">
        <f t="shared" si="436"/>
        <v>0</v>
      </c>
      <c r="P763" s="22">
        <f t="shared" si="436"/>
        <v>0</v>
      </c>
      <c r="Q763" s="73"/>
      <c r="R763" s="22">
        <f t="shared" si="436"/>
        <v>0</v>
      </c>
      <c r="S763" s="22">
        <f t="shared" si="436"/>
        <v>0</v>
      </c>
      <c r="T763" s="22">
        <f t="shared" si="436"/>
        <v>0</v>
      </c>
      <c r="U763" s="22">
        <f t="shared" si="436"/>
        <v>0</v>
      </c>
      <c r="V763" s="73"/>
      <c r="W763" s="22">
        <f t="shared" si="436"/>
        <v>0</v>
      </c>
      <c r="X763" s="22">
        <f t="shared" si="436"/>
        <v>0</v>
      </c>
      <c r="Y763" s="22">
        <f t="shared" si="436"/>
        <v>0</v>
      </c>
      <c r="Z763" s="22">
        <f t="shared" si="436"/>
        <v>0</v>
      </c>
      <c r="AA763" s="73"/>
      <c r="AB763" s="22">
        <f t="shared" si="436"/>
        <v>0</v>
      </c>
      <c r="AC763" s="22">
        <f t="shared" si="436"/>
        <v>19</v>
      </c>
      <c r="AD763" s="22">
        <f t="shared" si="436"/>
        <v>15</v>
      </c>
      <c r="AE763" s="22">
        <f t="shared" si="436"/>
        <v>17</v>
      </c>
      <c r="AF763" s="22">
        <f t="shared" si="436"/>
        <v>51</v>
      </c>
      <c r="AG763" s="22">
        <f t="shared" si="435"/>
        <v>144</v>
      </c>
      <c r="AH763" s="22">
        <f>SUM(AH761:AH762)</f>
        <v>52</v>
      </c>
      <c r="AI763">
        <v>144</v>
      </c>
    </row>
    <row r="764" spans="1:35" ht="18.75" x14ac:dyDescent="0.3">
      <c r="A764" s="27" t="s">
        <v>567</v>
      </c>
    </row>
    <row r="765" spans="1:35" ht="15.75" x14ac:dyDescent="0.25">
      <c r="A765" s="10" t="s">
        <v>568</v>
      </c>
      <c r="B765" s="10" t="s">
        <v>149</v>
      </c>
      <c r="C765" s="10"/>
      <c r="D765" s="10"/>
      <c r="E765" s="10"/>
      <c r="F765" s="10"/>
      <c r="G765" s="69"/>
      <c r="H765" s="10"/>
      <c r="I765" s="10"/>
      <c r="J765" s="10"/>
      <c r="K765" s="10"/>
      <c r="L765" s="69"/>
      <c r="M765" s="10"/>
      <c r="N765" s="10"/>
      <c r="O765" s="10"/>
      <c r="P765" s="10"/>
      <c r="Q765" s="69"/>
      <c r="R765" s="10">
        <v>22</v>
      </c>
      <c r="S765" s="10">
        <v>28</v>
      </c>
      <c r="T765" s="10">
        <v>30</v>
      </c>
      <c r="U765" s="10">
        <v>0</v>
      </c>
      <c r="V765" s="69">
        <f>SUM(R765:U765)</f>
        <v>80</v>
      </c>
      <c r="W765" s="10"/>
      <c r="X765" s="10"/>
      <c r="Y765" s="10"/>
      <c r="Z765" s="10"/>
      <c r="AA765" s="69"/>
      <c r="AB765" s="10"/>
      <c r="AC765" s="10"/>
      <c r="AD765" s="10"/>
      <c r="AE765" s="10">
        <v>0</v>
      </c>
      <c r="AF765" s="69"/>
      <c r="AG765" s="22">
        <f>V765</f>
        <v>80</v>
      </c>
      <c r="AH765" s="10">
        <v>30</v>
      </c>
    </row>
    <row r="766" spans="1:35" ht="15.75" x14ac:dyDescent="0.25">
      <c r="A766" s="10" t="s">
        <v>568</v>
      </c>
      <c r="B766" s="10" t="s">
        <v>151</v>
      </c>
      <c r="C766" s="10"/>
      <c r="D766" s="10"/>
      <c r="E766" s="10"/>
      <c r="F766" s="10"/>
      <c r="G766" s="69"/>
      <c r="H766" s="10"/>
      <c r="I766" s="10"/>
      <c r="J766" s="10"/>
      <c r="K766" s="10"/>
      <c r="L766" s="69"/>
      <c r="M766" s="10"/>
      <c r="N766" s="10"/>
      <c r="O766" s="10"/>
      <c r="P766" s="10"/>
      <c r="Q766" s="69"/>
      <c r="R766" s="10">
        <v>33</v>
      </c>
      <c r="S766" s="10">
        <v>32</v>
      </c>
      <c r="T766" s="10">
        <v>47</v>
      </c>
      <c r="U766" s="10"/>
      <c r="V766" s="69">
        <f t="shared" ref="V766:V769" si="437">SUM(R766:U766)</f>
        <v>112</v>
      </c>
      <c r="W766" s="10"/>
      <c r="X766" s="10"/>
      <c r="Y766" s="10"/>
      <c r="Z766" s="10"/>
      <c r="AA766" s="69"/>
      <c r="AB766" s="10"/>
      <c r="AC766" s="10"/>
      <c r="AD766" s="10"/>
      <c r="AE766" s="10"/>
      <c r="AF766" s="69"/>
      <c r="AG766" s="22">
        <f t="shared" ref="AG766:AG769" si="438">V766</f>
        <v>112</v>
      </c>
      <c r="AH766" s="10">
        <v>47</v>
      </c>
    </row>
    <row r="767" spans="1:35" ht="15.75" x14ac:dyDescent="0.25">
      <c r="A767" s="10" t="s">
        <v>568</v>
      </c>
      <c r="B767" s="10" t="s">
        <v>157</v>
      </c>
      <c r="C767" s="10"/>
      <c r="D767" s="10"/>
      <c r="E767" s="10"/>
      <c r="F767" s="10"/>
      <c r="G767" s="69"/>
      <c r="H767" s="10"/>
      <c r="I767" s="10"/>
      <c r="J767" s="10"/>
      <c r="K767" s="10"/>
      <c r="L767" s="69"/>
      <c r="M767" s="10"/>
      <c r="N767" s="10"/>
      <c r="O767" s="10"/>
      <c r="P767" s="10"/>
      <c r="Q767" s="69"/>
      <c r="R767" s="10">
        <v>26</v>
      </c>
      <c r="S767" s="10">
        <v>20</v>
      </c>
      <c r="T767" s="10">
        <v>26</v>
      </c>
      <c r="U767" s="10">
        <v>25</v>
      </c>
      <c r="V767" s="69">
        <f t="shared" si="437"/>
        <v>97</v>
      </c>
      <c r="W767" s="10"/>
      <c r="X767" s="10"/>
      <c r="Y767" s="10"/>
      <c r="Z767" s="10"/>
      <c r="AA767" s="69"/>
      <c r="AB767" s="10"/>
      <c r="AC767" s="10"/>
      <c r="AD767" s="10"/>
      <c r="AE767" s="10"/>
      <c r="AF767" s="69"/>
      <c r="AG767" s="22">
        <f t="shared" si="438"/>
        <v>97</v>
      </c>
      <c r="AH767" s="10">
        <v>25</v>
      </c>
    </row>
    <row r="768" spans="1:35" ht="15.75" x14ac:dyDescent="0.25">
      <c r="A768" s="10" t="s">
        <v>568</v>
      </c>
      <c r="B768" s="10" t="s">
        <v>141</v>
      </c>
      <c r="C768" s="10"/>
      <c r="D768" s="10"/>
      <c r="E768" s="10"/>
      <c r="F768" s="10"/>
      <c r="G768" s="69"/>
      <c r="H768" s="10"/>
      <c r="I768" s="10"/>
      <c r="J768" s="10"/>
      <c r="K768" s="10"/>
      <c r="L768" s="69"/>
      <c r="M768" s="10"/>
      <c r="N768" s="10"/>
      <c r="O768" s="10"/>
      <c r="P768" s="10"/>
      <c r="Q768" s="69"/>
      <c r="R768" s="10">
        <v>144</v>
      </c>
      <c r="S768" s="10">
        <v>105</v>
      </c>
      <c r="T768" s="10">
        <v>100</v>
      </c>
      <c r="U768" s="10"/>
      <c r="V768" s="69">
        <f t="shared" si="437"/>
        <v>349</v>
      </c>
      <c r="W768" s="10"/>
      <c r="X768" s="10"/>
      <c r="Y768" s="10"/>
      <c r="Z768" s="10"/>
      <c r="AA768" s="69"/>
      <c r="AB768" s="10"/>
      <c r="AC768" s="10"/>
      <c r="AD768" s="10"/>
      <c r="AE768" s="10"/>
      <c r="AF768" s="69"/>
      <c r="AG768" s="22">
        <f t="shared" si="438"/>
        <v>349</v>
      </c>
      <c r="AH768" s="10">
        <v>100</v>
      </c>
    </row>
    <row r="769" spans="1:35" ht="15.75" x14ac:dyDescent="0.25">
      <c r="A769" s="22" t="s">
        <v>568</v>
      </c>
      <c r="B769" s="22" t="s">
        <v>32</v>
      </c>
      <c r="C769" s="22"/>
      <c r="D769" s="22"/>
      <c r="E769" s="22"/>
      <c r="F769" s="22"/>
      <c r="G769" s="73"/>
      <c r="H769" s="22"/>
      <c r="I769" s="22"/>
      <c r="J769" s="22"/>
      <c r="K769" s="22"/>
      <c r="L769" s="73"/>
      <c r="M769" s="22"/>
      <c r="N769" s="22"/>
      <c r="O769" s="22"/>
      <c r="P769" s="22"/>
      <c r="Q769" s="73"/>
      <c r="R769" s="22">
        <f>SUM(R765:R768)</f>
        <v>225</v>
      </c>
      <c r="S769" s="22">
        <f t="shared" ref="S769:AE769" si="439">SUM(S765:S768)</f>
        <v>185</v>
      </c>
      <c r="T769" s="22">
        <f t="shared" si="439"/>
        <v>203</v>
      </c>
      <c r="U769" s="22">
        <f t="shared" si="439"/>
        <v>25</v>
      </c>
      <c r="V769" s="69">
        <f t="shared" si="437"/>
        <v>638</v>
      </c>
      <c r="W769" s="22">
        <f t="shared" si="439"/>
        <v>0</v>
      </c>
      <c r="X769" s="22">
        <f t="shared" si="439"/>
        <v>0</v>
      </c>
      <c r="Y769" s="22">
        <f t="shared" si="439"/>
        <v>0</v>
      </c>
      <c r="Z769" s="22">
        <f t="shared" si="439"/>
        <v>0</v>
      </c>
      <c r="AA769" s="73"/>
      <c r="AB769" s="22">
        <f t="shared" si="439"/>
        <v>0</v>
      </c>
      <c r="AC769" s="22">
        <f t="shared" si="439"/>
        <v>0</v>
      </c>
      <c r="AD769" s="22">
        <f t="shared" si="439"/>
        <v>0</v>
      </c>
      <c r="AE769" s="22">
        <f t="shared" si="439"/>
        <v>0</v>
      </c>
      <c r="AF769" s="73"/>
      <c r="AG769" s="22">
        <f t="shared" si="438"/>
        <v>638</v>
      </c>
      <c r="AH769" s="22">
        <f>SUM(AH765:AH768)</f>
        <v>202</v>
      </c>
      <c r="AI769">
        <v>638</v>
      </c>
    </row>
    <row r="770" spans="1:35" ht="18.75" x14ac:dyDescent="0.3">
      <c r="A770" s="27" t="s">
        <v>570</v>
      </c>
    </row>
    <row r="771" spans="1:35" ht="31.5" x14ac:dyDescent="0.25">
      <c r="A771" s="10" t="s">
        <v>571</v>
      </c>
      <c r="B771" s="10" t="s">
        <v>27</v>
      </c>
      <c r="C771" s="10"/>
      <c r="D771" s="10"/>
      <c r="E771" s="10"/>
      <c r="F771" s="10"/>
      <c r="G771" s="69"/>
      <c r="H771" s="10"/>
      <c r="I771" s="10"/>
      <c r="J771" s="10"/>
      <c r="K771" s="10"/>
      <c r="L771" s="69"/>
      <c r="M771" s="10">
        <v>24</v>
      </c>
      <c r="N771" s="10"/>
      <c r="O771" s="10"/>
      <c r="P771" s="10"/>
      <c r="Q771" s="69">
        <v>24</v>
      </c>
      <c r="R771" s="10">
        <v>22</v>
      </c>
      <c r="S771" s="10">
        <v>21</v>
      </c>
      <c r="T771" s="10"/>
      <c r="U771" s="10">
        <v>0</v>
      </c>
      <c r="V771" s="69">
        <f>SUM(R771:U771)</f>
        <v>43</v>
      </c>
      <c r="W771" s="10"/>
      <c r="X771" s="10"/>
      <c r="Y771" s="10"/>
      <c r="Z771" s="10"/>
      <c r="AA771" s="69"/>
      <c r="AB771" s="10">
        <v>21</v>
      </c>
      <c r="AC771" s="10">
        <v>29</v>
      </c>
      <c r="AD771" s="10">
        <v>29</v>
      </c>
      <c r="AE771" s="10">
        <v>0</v>
      </c>
      <c r="AF771" s="69">
        <f>SUM(AB771:AE771)</f>
        <v>79</v>
      </c>
      <c r="AG771" s="22">
        <f>AF771+V771+Q771</f>
        <v>146</v>
      </c>
      <c r="AH771" s="10">
        <v>50</v>
      </c>
    </row>
    <row r="772" spans="1:35" ht="15.75" x14ac:dyDescent="0.25">
      <c r="A772" s="10" t="s">
        <v>571</v>
      </c>
      <c r="B772" s="10" t="s">
        <v>29</v>
      </c>
      <c r="C772" s="10"/>
      <c r="D772" s="10"/>
      <c r="E772" s="10"/>
      <c r="F772" s="10"/>
      <c r="G772" s="69"/>
      <c r="H772" s="10"/>
      <c r="I772" s="10"/>
      <c r="J772" s="10"/>
      <c r="K772" s="10"/>
      <c r="L772" s="69"/>
      <c r="M772" s="10"/>
      <c r="N772" s="10"/>
      <c r="O772" s="10"/>
      <c r="P772" s="10"/>
      <c r="Q772" s="69"/>
      <c r="R772" s="10"/>
      <c r="S772" s="10"/>
      <c r="T772" s="10"/>
      <c r="U772" s="10"/>
      <c r="V772" s="69">
        <f t="shared" ref="V772:V776" si="440">SUM(R772:U772)</f>
        <v>0</v>
      </c>
      <c r="W772" s="10"/>
      <c r="X772" s="10"/>
      <c r="Y772" s="10"/>
      <c r="Z772" s="10"/>
      <c r="AA772" s="69"/>
      <c r="AB772" s="10">
        <v>19</v>
      </c>
      <c r="AC772" s="10">
        <v>21</v>
      </c>
      <c r="AD772" s="10">
        <v>18</v>
      </c>
      <c r="AE772" s="10"/>
      <c r="AF772" s="69">
        <f t="shared" ref="AF772:AF775" si="441">SUM(AB772:AE772)</f>
        <v>58</v>
      </c>
      <c r="AG772" s="22">
        <f t="shared" ref="AG772:AG776" si="442">AF772+V772+Q772</f>
        <v>58</v>
      </c>
      <c r="AH772" s="10">
        <v>18</v>
      </c>
    </row>
    <row r="773" spans="1:35" ht="31.5" x14ac:dyDescent="0.25">
      <c r="A773" s="10" t="s">
        <v>571</v>
      </c>
      <c r="B773" s="10" t="s">
        <v>411</v>
      </c>
      <c r="C773" s="10"/>
      <c r="D773" s="10"/>
      <c r="E773" s="10"/>
      <c r="F773" s="10"/>
      <c r="G773" s="69"/>
      <c r="H773" s="10"/>
      <c r="I773" s="10"/>
      <c r="J773" s="10"/>
      <c r="K773" s="10"/>
      <c r="L773" s="69"/>
      <c r="M773" s="10">
        <v>10</v>
      </c>
      <c r="N773" s="10"/>
      <c r="O773" s="10"/>
      <c r="P773" s="10"/>
      <c r="Q773" s="69">
        <v>10</v>
      </c>
      <c r="R773" s="10">
        <v>10</v>
      </c>
      <c r="S773" s="10">
        <v>9</v>
      </c>
      <c r="T773" s="10"/>
      <c r="U773" s="10"/>
      <c r="V773" s="69">
        <f t="shared" si="440"/>
        <v>19</v>
      </c>
      <c r="W773" s="10"/>
      <c r="X773" s="10"/>
      <c r="Y773" s="10"/>
      <c r="Z773" s="10"/>
      <c r="AA773" s="69"/>
      <c r="AB773" s="10"/>
      <c r="AC773" s="10"/>
      <c r="AD773" s="10"/>
      <c r="AE773" s="10"/>
      <c r="AF773" s="69">
        <f t="shared" si="441"/>
        <v>0</v>
      </c>
      <c r="AG773" s="22">
        <f t="shared" si="442"/>
        <v>29</v>
      </c>
      <c r="AH773" s="10">
        <v>9</v>
      </c>
    </row>
    <row r="774" spans="1:35" ht="31.5" x14ac:dyDescent="0.25">
      <c r="A774" s="10" t="s">
        <v>571</v>
      </c>
      <c r="B774" s="10" t="s">
        <v>9</v>
      </c>
      <c r="C774" s="10"/>
      <c r="D774" s="10"/>
      <c r="E774" s="10"/>
      <c r="F774" s="10"/>
      <c r="G774" s="69"/>
      <c r="H774" s="10"/>
      <c r="I774" s="10"/>
      <c r="J774" s="10"/>
      <c r="K774" s="10"/>
      <c r="L774" s="69"/>
      <c r="M774" s="10"/>
      <c r="N774" s="10"/>
      <c r="O774" s="10"/>
      <c r="P774" s="10"/>
      <c r="Q774" s="69"/>
      <c r="R774" s="10">
        <v>16</v>
      </c>
      <c r="S774" s="10">
        <v>18</v>
      </c>
      <c r="T774" s="10"/>
      <c r="U774" s="10"/>
      <c r="V774" s="69">
        <f t="shared" si="440"/>
        <v>34</v>
      </c>
      <c r="W774" s="10"/>
      <c r="X774" s="10"/>
      <c r="Y774" s="10"/>
      <c r="Z774" s="10"/>
      <c r="AA774" s="69"/>
      <c r="AB774" s="10"/>
      <c r="AC774" s="10"/>
      <c r="AD774" s="10">
        <v>10</v>
      </c>
      <c r="AE774" s="10"/>
      <c r="AF774" s="69">
        <f t="shared" si="441"/>
        <v>10</v>
      </c>
      <c r="AG774" s="22">
        <f t="shared" si="442"/>
        <v>44</v>
      </c>
      <c r="AH774" s="10">
        <v>28</v>
      </c>
    </row>
    <row r="775" spans="1:35" ht="15.75" x14ac:dyDescent="0.25">
      <c r="A775" s="10" t="s">
        <v>571</v>
      </c>
      <c r="B775" s="10" t="s">
        <v>212</v>
      </c>
      <c r="C775" s="10"/>
      <c r="D775" s="10"/>
      <c r="E775" s="10"/>
      <c r="F775" s="10"/>
      <c r="G775" s="69"/>
      <c r="H775" s="10"/>
      <c r="I775" s="10"/>
      <c r="J775" s="10"/>
      <c r="K775" s="10"/>
      <c r="L775" s="69"/>
      <c r="M775" s="10">
        <v>17</v>
      </c>
      <c r="N775" s="10"/>
      <c r="O775" s="10"/>
      <c r="P775" s="10"/>
      <c r="Q775" s="69">
        <v>17</v>
      </c>
      <c r="R775" s="10">
        <v>8</v>
      </c>
      <c r="S775" s="10"/>
      <c r="T775" s="10"/>
      <c r="U775" s="10"/>
      <c r="V775" s="69">
        <f t="shared" si="440"/>
        <v>8</v>
      </c>
      <c r="W775" s="10"/>
      <c r="X775" s="10"/>
      <c r="Y775" s="10"/>
      <c r="Z775" s="10"/>
      <c r="AA775" s="69"/>
      <c r="AB775" s="10"/>
      <c r="AC775" s="10"/>
      <c r="AD775" s="10"/>
      <c r="AE775" s="10"/>
      <c r="AF775" s="69">
        <f t="shared" si="441"/>
        <v>0</v>
      </c>
      <c r="AG775" s="22">
        <f t="shared" si="442"/>
        <v>25</v>
      </c>
      <c r="AH775" s="10">
        <v>0</v>
      </c>
    </row>
    <row r="776" spans="1:35" ht="15.75" x14ac:dyDescent="0.25">
      <c r="A776" s="22" t="s">
        <v>571</v>
      </c>
      <c r="B776" s="22" t="s">
        <v>32</v>
      </c>
      <c r="C776" s="22"/>
      <c r="D776" s="22"/>
      <c r="E776" s="22"/>
      <c r="F776" s="22"/>
      <c r="G776" s="73"/>
      <c r="H776" s="22"/>
      <c r="I776" s="22"/>
      <c r="J776" s="22"/>
      <c r="K776" s="22"/>
      <c r="L776" s="73"/>
      <c r="M776" s="22">
        <f>M775+M774+M773+M772+M771</f>
        <v>51</v>
      </c>
      <c r="N776" s="22">
        <f t="shared" ref="N776:AF776" si="443">N775+N774+N773+N772+N771</f>
        <v>0</v>
      </c>
      <c r="O776" s="22">
        <f t="shared" si="443"/>
        <v>0</v>
      </c>
      <c r="P776" s="22">
        <f t="shared" si="443"/>
        <v>0</v>
      </c>
      <c r="Q776" s="22">
        <f t="shared" si="443"/>
        <v>51</v>
      </c>
      <c r="R776" s="22">
        <f t="shared" si="443"/>
        <v>56</v>
      </c>
      <c r="S776" s="22">
        <f t="shared" si="443"/>
        <v>48</v>
      </c>
      <c r="T776" s="22">
        <f t="shared" si="443"/>
        <v>0</v>
      </c>
      <c r="U776" s="22">
        <f t="shared" si="443"/>
        <v>0</v>
      </c>
      <c r="V776" s="69">
        <f t="shared" si="440"/>
        <v>104</v>
      </c>
      <c r="W776" s="22">
        <f t="shared" si="443"/>
        <v>0</v>
      </c>
      <c r="X776" s="22">
        <f t="shared" si="443"/>
        <v>0</v>
      </c>
      <c r="Y776" s="22">
        <f t="shared" si="443"/>
        <v>0</v>
      </c>
      <c r="Z776" s="22">
        <f t="shared" si="443"/>
        <v>0</v>
      </c>
      <c r="AA776" s="73"/>
      <c r="AB776" s="22">
        <f t="shared" si="443"/>
        <v>40</v>
      </c>
      <c r="AC776" s="22">
        <f t="shared" si="443"/>
        <v>50</v>
      </c>
      <c r="AD776" s="22">
        <f t="shared" si="443"/>
        <v>57</v>
      </c>
      <c r="AE776" s="22">
        <f t="shared" si="443"/>
        <v>0</v>
      </c>
      <c r="AF776" s="22">
        <f t="shared" si="443"/>
        <v>147</v>
      </c>
      <c r="AG776" s="22">
        <f t="shared" si="442"/>
        <v>302</v>
      </c>
      <c r="AH776" s="22">
        <f>SUM(AH771:AH775)</f>
        <v>105</v>
      </c>
      <c r="AI776">
        <v>302</v>
      </c>
    </row>
    <row r="777" spans="1:35" ht="18.75" x14ac:dyDescent="0.3">
      <c r="A777" s="27" t="s">
        <v>573</v>
      </c>
    </row>
    <row r="778" spans="1:35" ht="31.5" x14ac:dyDescent="0.25">
      <c r="A778" s="10" t="s">
        <v>574</v>
      </c>
      <c r="B778" s="10" t="s">
        <v>73</v>
      </c>
      <c r="C778" s="10"/>
      <c r="D778" s="10"/>
      <c r="E778" s="10"/>
      <c r="F778" s="10"/>
      <c r="G778" s="69"/>
      <c r="H778" s="10"/>
      <c r="I778" s="10"/>
      <c r="J778" s="10"/>
      <c r="K778" s="10"/>
      <c r="L778" s="69"/>
      <c r="M778" s="10">
        <v>16</v>
      </c>
      <c r="N778" s="10"/>
      <c r="O778" s="10"/>
      <c r="P778" s="10"/>
      <c r="Q778" s="69">
        <v>16</v>
      </c>
      <c r="R778" s="10"/>
      <c r="S778" s="10">
        <v>31</v>
      </c>
      <c r="T778" s="10">
        <v>32</v>
      </c>
      <c r="U778" s="10">
        <v>0</v>
      </c>
      <c r="V778" s="69">
        <f>SUM(R778:U778)</f>
        <v>63</v>
      </c>
      <c r="W778" s="10"/>
      <c r="X778" s="10"/>
      <c r="Y778" s="10"/>
      <c r="Z778" s="10"/>
      <c r="AA778" s="69"/>
      <c r="AB778" s="10">
        <v>10</v>
      </c>
      <c r="AC778" s="10">
        <v>12</v>
      </c>
      <c r="AD778" s="10">
        <v>23</v>
      </c>
      <c r="AE778" s="10">
        <v>0</v>
      </c>
      <c r="AF778" s="69">
        <f>SUM(AB778:AE778)</f>
        <v>45</v>
      </c>
      <c r="AG778" s="22">
        <f>AF778+V778+Q778</f>
        <v>124</v>
      </c>
      <c r="AH778" s="10">
        <v>54</v>
      </c>
    </row>
    <row r="779" spans="1:35" ht="31.5" x14ac:dyDescent="0.25">
      <c r="A779" s="10" t="s">
        <v>574</v>
      </c>
      <c r="B779" s="10" t="s">
        <v>72</v>
      </c>
      <c r="C779" s="10"/>
      <c r="D779" s="10"/>
      <c r="E779" s="10"/>
      <c r="F779" s="10"/>
      <c r="G779" s="69"/>
      <c r="H779" s="10"/>
      <c r="I779" s="10"/>
      <c r="J779" s="10"/>
      <c r="K779" s="10"/>
      <c r="L779" s="69"/>
      <c r="M779" s="10">
        <v>5</v>
      </c>
      <c r="N779" s="10"/>
      <c r="O779" s="10"/>
      <c r="P779" s="10"/>
      <c r="Q779" s="69">
        <v>5</v>
      </c>
      <c r="R779" s="10"/>
      <c r="S779" s="10"/>
      <c r="T779" s="10"/>
      <c r="U779" s="10"/>
      <c r="V779" s="69">
        <f t="shared" ref="V779:V785" si="444">SUM(R779:U779)</f>
        <v>0</v>
      </c>
      <c r="W779" s="10"/>
      <c r="X779" s="10"/>
      <c r="Y779" s="10"/>
      <c r="Z779" s="10"/>
      <c r="AA779" s="69"/>
      <c r="AB779" s="10"/>
      <c r="AC779" s="10"/>
      <c r="AD779" s="10"/>
      <c r="AE779" s="10"/>
      <c r="AF779" s="69">
        <f t="shared" ref="AF779:AF784" si="445">SUM(AB779:AE779)</f>
        <v>0</v>
      </c>
      <c r="AG779" s="22">
        <f t="shared" ref="AG779:AG785" si="446">AF779+V779+Q779</f>
        <v>5</v>
      </c>
      <c r="AH779" s="10">
        <v>0</v>
      </c>
    </row>
    <row r="780" spans="1:35" ht="78.75" customHeight="1" x14ac:dyDescent="0.25">
      <c r="A780" s="10" t="s">
        <v>574</v>
      </c>
      <c r="B780" s="10" t="s">
        <v>292</v>
      </c>
      <c r="C780" s="10"/>
      <c r="D780" s="10"/>
      <c r="E780" s="10"/>
      <c r="F780" s="10"/>
      <c r="G780" s="69"/>
      <c r="H780" s="10"/>
      <c r="I780" s="10"/>
      <c r="J780" s="10"/>
      <c r="K780" s="10"/>
      <c r="L780" s="69"/>
      <c r="M780" s="10">
        <v>4</v>
      </c>
      <c r="N780" s="10"/>
      <c r="O780" s="10"/>
      <c r="P780" s="10"/>
      <c r="Q780" s="69">
        <v>4</v>
      </c>
      <c r="R780" s="10"/>
      <c r="S780" s="10">
        <v>8</v>
      </c>
      <c r="T780" s="10">
        <v>15</v>
      </c>
      <c r="U780" s="10"/>
      <c r="V780" s="69">
        <f t="shared" si="444"/>
        <v>23</v>
      </c>
      <c r="W780" s="10"/>
      <c r="X780" s="10"/>
      <c r="Y780" s="10"/>
      <c r="Z780" s="10"/>
      <c r="AA780" s="69"/>
      <c r="AB780" s="10"/>
      <c r="AC780" s="10"/>
      <c r="AD780" s="10"/>
      <c r="AE780" s="10"/>
      <c r="AF780" s="69">
        <f t="shared" si="445"/>
        <v>0</v>
      </c>
      <c r="AG780" s="22">
        <f t="shared" si="446"/>
        <v>27</v>
      </c>
      <c r="AH780" s="10">
        <v>15</v>
      </c>
    </row>
    <row r="781" spans="1:35" ht="31.5" x14ac:dyDescent="0.25">
      <c r="A781" s="10" t="s">
        <v>574</v>
      </c>
      <c r="B781" s="10" t="s">
        <v>575</v>
      </c>
      <c r="C781" s="10"/>
      <c r="D781" s="10"/>
      <c r="E781" s="10"/>
      <c r="F781" s="10"/>
      <c r="G781" s="69"/>
      <c r="H781" s="10"/>
      <c r="I781" s="10"/>
      <c r="J781" s="10"/>
      <c r="K781" s="10"/>
      <c r="L781" s="69"/>
      <c r="M781" s="10"/>
      <c r="N781" s="10"/>
      <c r="O781" s="10"/>
      <c r="P781" s="10"/>
      <c r="Q781" s="69"/>
      <c r="R781" s="10"/>
      <c r="S781" s="10"/>
      <c r="T781" s="10"/>
      <c r="U781" s="10"/>
      <c r="V781" s="69">
        <f t="shared" si="444"/>
        <v>0</v>
      </c>
      <c r="W781" s="10"/>
      <c r="X781" s="10"/>
      <c r="Y781" s="10"/>
      <c r="Z781" s="10"/>
      <c r="AA781" s="69"/>
      <c r="AB781" s="10"/>
      <c r="AC781" s="10"/>
      <c r="AD781" s="10"/>
      <c r="AE781" s="10"/>
      <c r="AF781" s="69">
        <f t="shared" si="445"/>
        <v>0</v>
      </c>
      <c r="AG781" s="22">
        <f t="shared" si="446"/>
        <v>0</v>
      </c>
      <c r="AH781" s="10">
        <v>0</v>
      </c>
    </row>
    <row r="782" spans="1:35" ht="31.5" x14ac:dyDescent="0.25">
      <c r="A782" s="10" t="s">
        <v>574</v>
      </c>
      <c r="B782" s="10" t="s">
        <v>27</v>
      </c>
      <c r="C782" s="10"/>
      <c r="D782" s="10"/>
      <c r="E782" s="10"/>
      <c r="F782" s="10"/>
      <c r="G782" s="69"/>
      <c r="H782" s="10"/>
      <c r="I782" s="10"/>
      <c r="J782" s="10"/>
      <c r="K782" s="10"/>
      <c r="L782" s="69"/>
      <c r="M782" s="10">
        <v>16</v>
      </c>
      <c r="N782" s="10"/>
      <c r="O782" s="10"/>
      <c r="P782" s="10"/>
      <c r="Q782" s="69">
        <v>16</v>
      </c>
      <c r="R782" s="10"/>
      <c r="S782" s="10">
        <v>24</v>
      </c>
      <c r="T782" s="10">
        <v>26</v>
      </c>
      <c r="U782" s="10"/>
      <c r="V782" s="69">
        <f t="shared" si="444"/>
        <v>50</v>
      </c>
      <c r="W782" s="10"/>
      <c r="X782" s="10"/>
      <c r="Y782" s="10"/>
      <c r="Z782" s="10"/>
      <c r="AA782" s="69"/>
      <c r="AB782" s="10">
        <v>14</v>
      </c>
      <c r="AC782" s="10">
        <v>20</v>
      </c>
      <c r="AD782" s="10">
        <v>25</v>
      </c>
      <c r="AE782" s="10"/>
      <c r="AF782" s="69">
        <f t="shared" si="445"/>
        <v>59</v>
      </c>
      <c r="AG782" s="22">
        <f t="shared" si="446"/>
        <v>125</v>
      </c>
      <c r="AH782" s="10">
        <v>52</v>
      </c>
    </row>
    <row r="783" spans="1:35" ht="31.5" x14ac:dyDescent="0.25">
      <c r="A783" s="10" t="s">
        <v>574</v>
      </c>
      <c r="B783" s="10" t="s">
        <v>9</v>
      </c>
      <c r="C783" s="10"/>
      <c r="D783" s="10"/>
      <c r="E783" s="10"/>
      <c r="F783" s="10"/>
      <c r="G783" s="69"/>
      <c r="H783" s="10"/>
      <c r="I783" s="10"/>
      <c r="J783" s="10"/>
      <c r="K783" s="10"/>
      <c r="L783" s="69"/>
      <c r="M783" s="10">
        <v>12</v>
      </c>
      <c r="N783" s="10"/>
      <c r="O783" s="10"/>
      <c r="P783" s="10"/>
      <c r="Q783" s="69">
        <v>12</v>
      </c>
      <c r="R783" s="10"/>
      <c r="S783" s="10">
        <v>12</v>
      </c>
      <c r="T783" s="10">
        <v>17</v>
      </c>
      <c r="U783" s="10"/>
      <c r="V783" s="69">
        <f t="shared" si="444"/>
        <v>29</v>
      </c>
      <c r="W783" s="10"/>
      <c r="X783" s="10"/>
      <c r="Y783" s="10"/>
      <c r="Z783" s="10"/>
      <c r="AA783" s="69"/>
      <c r="AB783" s="10"/>
      <c r="AC783" s="10"/>
      <c r="AD783" s="10"/>
      <c r="AE783" s="10"/>
      <c r="AF783" s="69">
        <f t="shared" si="445"/>
        <v>0</v>
      </c>
      <c r="AG783" s="22">
        <f t="shared" si="446"/>
        <v>41</v>
      </c>
      <c r="AH783" s="10">
        <v>17</v>
      </c>
    </row>
    <row r="784" spans="1:35" ht="29.25" customHeight="1" x14ac:dyDescent="0.25">
      <c r="A784" s="10" t="s">
        <v>574</v>
      </c>
      <c r="B784" s="10" t="s">
        <v>212</v>
      </c>
      <c r="C784" s="10"/>
      <c r="D784" s="10"/>
      <c r="E784" s="10"/>
      <c r="F784" s="10"/>
      <c r="G784" s="69"/>
      <c r="H784" s="10"/>
      <c r="I784" s="10"/>
      <c r="J784" s="10"/>
      <c r="K784" s="10"/>
      <c r="L784" s="69"/>
      <c r="M784" s="10">
        <f>-R2166</f>
        <v>0</v>
      </c>
      <c r="N784" s="10"/>
      <c r="O784" s="10"/>
      <c r="P784" s="10"/>
      <c r="Q784" s="69">
        <f>-V2166</f>
        <v>0</v>
      </c>
      <c r="R784" s="10"/>
      <c r="S784" s="10"/>
      <c r="T784" s="10"/>
      <c r="U784" s="10"/>
      <c r="V784" s="69">
        <f t="shared" si="444"/>
        <v>0</v>
      </c>
      <c r="W784" s="10"/>
      <c r="X784" s="10"/>
      <c r="Y784" s="10"/>
      <c r="Z784" s="10"/>
      <c r="AA784" s="69"/>
      <c r="AB784" s="10"/>
      <c r="AC784" s="10"/>
      <c r="AD784" s="10"/>
      <c r="AE784" s="10"/>
      <c r="AF784" s="69">
        <f t="shared" si="445"/>
        <v>0</v>
      </c>
      <c r="AG784" s="22">
        <f t="shared" si="446"/>
        <v>0</v>
      </c>
      <c r="AH784" s="10">
        <v>0</v>
      </c>
    </row>
    <row r="785" spans="1:35" ht="15.75" x14ac:dyDescent="0.25">
      <c r="A785" s="22" t="s">
        <v>574</v>
      </c>
      <c r="B785" s="22" t="s">
        <v>32</v>
      </c>
      <c r="C785" s="22"/>
      <c r="D785" s="22"/>
      <c r="E785" s="22"/>
      <c r="F785" s="22"/>
      <c r="G785" s="73"/>
      <c r="H785" s="22"/>
      <c r="I785" s="22"/>
      <c r="J785" s="22"/>
      <c r="K785" s="22"/>
      <c r="L785" s="73"/>
      <c r="M785" s="22">
        <f>SUM(M778:M784)</f>
        <v>53</v>
      </c>
      <c r="N785" s="22">
        <f t="shared" ref="N785:Q785" si="447">SUM(N778:N784)</f>
        <v>0</v>
      </c>
      <c r="O785" s="22">
        <f t="shared" si="447"/>
        <v>0</v>
      </c>
      <c r="P785" s="22">
        <f t="shared" si="447"/>
        <v>0</v>
      </c>
      <c r="Q785" s="22">
        <f t="shared" si="447"/>
        <v>53</v>
      </c>
      <c r="R785" s="22"/>
      <c r="S785" s="22">
        <f>SUM(S778:S784)</f>
        <v>75</v>
      </c>
      <c r="T785" s="22">
        <f>SUM(T778:T784)</f>
        <v>90</v>
      </c>
      <c r="U785" s="22"/>
      <c r="V785" s="69">
        <f t="shared" si="444"/>
        <v>165</v>
      </c>
      <c r="W785" s="22"/>
      <c r="X785" s="22"/>
      <c r="Y785" s="22"/>
      <c r="Z785" s="22"/>
      <c r="AA785" s="73"/>
      <c r="AB785" s="22">
        <f>SUM(AB778:AB784)</f>
        <v>24</v>
      </c>
      <c r="AC785" s="22">
        <f>SUM(AC778:AC784)</f>
        <v>32</v>
      </c>
      <c r="AD785" s="22">
        <f>SUM(AD778:AD784)</f>
        <v>48</v>
      </c>
      <c r="AE785" s="22">
        <f t="shared" ref="AE785:AF785" si="448">SUM(AE778:AE784)</f>
        <v>0</v>
      </c>
      <c r="AF785" s="22">
        <f t="shared" si="448"/>
        <v>104</v>
      </c>
      <c r="AG785" s="22">
        <f t="shared" si="446"/>
        <v>322</v>
      </c>
      <c r="AH785" s="22">
        <f>SUM(AH778:AH784)</f>
        <v>138</v>
      </c>
      <c r="AI785">
        <v>322</v>
      </c>
    </row>
    <row r="787" spans="1:35" ht="18.75" x14ac:dyDescent="0.3">
      <c r="A787" s="27" t="s">
        <v>577</v>
      </c>
    </row>
    <row r="788" spans="1:35" ht="78.75" x14ac:dyDescent="0.25">
      <c r="A788" s="10" t="s">
        <v>578</v>
      </c>
      <c r="B788" s="10" t="s">
        <v>50</v>
      </c>
      <c r="C788" s="10"/>
      <c r="D788" s="10"/>
      <c r="E788" s="10"/>
      <c r="F788" s="10"/>
      <c r="G788" s="69"/>
      <c r="H788" s="10"/>
      <c r="I788" s="10"/>
      <c r="J788" s="10"/>
      <c r="K788" s="10"/>
      <c r="L788" s="69"/>
      <c r="M788" s="10">
        <v>50</v>
      </c>
      <c r="N788" s="10">
        <v>55</v>
      </c>
      <c r="O788" s="10">
        <v>12</v>
      </c>
      <c r="P788" s="10">
        <v>0</v>
      </c>
      <c r="Q788" s="69">
        <f>SUM(M788:P788)</f>
        <v>117</v>
      </c>
      <c r="R788" s="10">
        <v>0</v>
      </c>
      <c r="S788" s="10">
        <v>2</v>
      </c>
      <c r="T788" s="10">
        <v>6</v>
      </c>
      <c r="U788" s="10">
        <v>0</v>
      </c>
      <c r="V788" s="69">
        <f>SUM(R788:U788)</f>
        <v>8</v>
      </c>
      <c r="W788" s="10"/>
      <c r="X788" s="10"/>
      <c r="Y788" s="10"/>
      <c r="Z788" s="10"/>
      <c r="AA788" s="69"/>
      <c r="AB788" s="10"/>
      <c r="AC788" s="10"/>
      <c r="AD788" s="10"/>
      <c r="AE788" s="10">
        <v>0</v>
      </c>
      <c r="AF788" s="69"/>
      <c r="AG788" s="22">
        <f>V788+Q788</f>
        <v>125</v>
      </c>
      <c r="AH788" s="10">
        <v>19</v>
      </c>
    </row>
    <row r="789" spans="1:35" ht="31.5" x14ac:dyDescent="0.25">
      <c r="A789" s="10" t="s">
        <v>578</v>
      </c>
      <c r="B789" s="10" t="s">
        <v>411</v>
      </c>
      <c r="C789" s="10"/>
      <c r="D789" s="10"/>
      <c r="E789" s="10"/>
      <c r="F789" s="10"/>
      <c r="G789" s="69"/>
      <c r="H789" s="10"/>
      <c r="I789" s="10"/>
      <c r="J789" s="10"/>
      <c r="K789" s="10"/>
      <c r="L789" s="69"/>
      <c r="M789" s="10">
        <v>62</v>
      </c>
      <c r="N789" s="10">
        <v>24</v>
      </c>
      <c r="O789" s="10">
        <v>9</v>
      </c>
      <c r="P789" s="10"/>
      <c r="Q789" s="69">
        <f t="shared" ref="Q789:Q792" si="449">SUM(M789:P789)</f>
        <v>95</v>
      </c>
      <c r="R789" s="10">
        <v>0</v>
      </c>
      <c r="S789" s="10">
        <v>5</v>
      </c>
      <c r="T789" s="10">
        <v>2</v>
      </c>
      <c r="U789" s="10"/>
      <c r="V789" s="69">
        <f t="shared" ref="V789:V793" si="450">SUM(R789:U789)</f>
        <v>7</v>
      </c>
      <c r="W789" s="10"/>
      <c r="X789" s="10"/>
      <c r="Y789" s="10"/>
      <c r="Z789" s="10"/>
      <c r="AA789" s="69"/>
      <c r="AB789" s="10"/>
      <c r="AC789" s="10"/>
      <c r="AD789" s="10"/>
      <c r="AE789" s="10"/>
      <c r="AF789" s="69"/>
      <c r="AG789" s="22">
        <f t="shared" ref="AG789:AG793" si="451">V789+Q789</f>
        <v>102</v>
      </c>
      <c r="AH789" s="10">
        <v>11</v>
      </c>
    </row>
    <row r="790" spans="1:35" ht="31.5" x14ac:dyDescent="0.25">
      <c r="A790" s="10" t="s">
        <v>578</v>
      </c>
      <c r="B790" s="10" t="s">
        <v>580</v>
      </c>
      <c r="C790" s="10"/>
      <c r="D790" s="10"/>
      <c r="E790" s="10"/>
      <c r="F790" s="10"/>
      <c r="G790" s="69"/>
      <c r="H790" s="10"/>
      <c r="I790" s="10"/>
      <c r="J790" s="10"/>
      <c r="K790" s="10"/>
      <c r="L790" s="69"/>
      <c r="M790" s="10">
        <v>39</v>
      </c>
      <c r="N790" s="10">
        <v>29</v>
      </c>
      <c r="O790" s="10">
        <v>17</v>
      </c>
      <c r="P790" s="10"/>
      <c r="Q790" s="69">
        <f t="shared" si="449"/>
        <v>85</v>
      </c>
      <c r="R790" s="10">
        <v>0</v>
      </c>
      <c r="S790" s="10">
        <v>2</v>
      </c>
      <c r="T790" s="10">
        <v>5</v>
      </c>
      <c r="U790" s="10"/>
      <c r="V790" s="69">
        <f t="shared" si="450"/>
        <v>7</v>
      </c>
      <c r="W790" s="10"/>
      <c r="X790" s="10"/>
      <c r="Y790" s="10"/>
      <c r="Z790" s="10"/>
      <c r="AA790" s="69"/>
      <c r="AB790" s="10"/>
      <c r="AC790" s="10"/>
      <c r="AD790" s="10"/>
      <c r="AE790" s="10"/>
      <c r="AF790" s="69"/>
      <c r="AG790" s="22">
        <f t="shared" si="451"/>
        <v>92</v>
      </c>
      <c r="AH790" s="10">
        <v>21</v>
      </c>
    </row>
    <row r="791" spans="1:35" ht="31.5" x14ac:dyDescent="0.25">
      <c r="A791" s="10" t="s">
        <v>578</v>
      </c>
      <c r="B791" s="10" t="s">
        <v>231</v>
      </c>
      <c r="C791" s="10"/>
      <c r="D791" s="10"/>
      <c r="E791" s="10"/>
      <c r="F791" s="10"/>
      <c r="G791" s="69"/>
      <c r="H791" s="10"/>
      <c r="I791" s="10"/>
      <c r="J791" s="10"/>
      <c r="K791" s="10"/>
      <c r="L791" s="69"/>
      <c r="M791" s="10">
        <v>35</v>
      </c>
      <c r="N791" s="10">
        <v>0</v>
      </c>
      <c r="O791" s="10">
        <v>0</v>
      </c>
      <c r="P791" s="10"/>
      <c r="Q791" s="69">
        <f t="shared" si="449"/>
        <v>35</v>
      </c>
      <c r="R791" s="10">
        <v>0</v>
      </c>
      <c r="S791" s="10"/>
      <c r="T791" s="10"/>
      <c r="U791" s="10"/>
      <c r="V791" s="69">
        <f t="shared" si="450"/>
        <v>0</v>
      </c>
      <c r="W791" s="10"/>
      <c r="X791" s="10"/>
      <c r="Y791" s="10"/>
      <c r="Z791" s="10"/>
      <c r="AA791" s="69"/>
      <c r="AB791" s="10"/>
      <c r="AC791" s="10"/>
      <c r="AD791" s="10"/>
      <c r="AE791" s="10"/>
      <c r="AF791" s="69"/>
      <c r="AG791" s="22">
        <f t="shared" si="451"/>
        <v>35</v>
      </c>
      <c r="AH791" s="10">
        <v>0</v>
      </c>
    </row>
    <row r="792" spans="1:35" ht="47.25" x14ac:dyDescent="0.25">
      <c r="A792" s="10" t="s">
        <v>578</v>
      </c>
      <c r="B792" s="10" t="s">
        <v>581</v>
      </c>
      <c r="C792" s="10"/>
      <c r="D792" s="10"/>
      <c r="E792" s="10"/>
      <c r="F792" s="10"/>
      <c r="G792" s="69"/>
      <c r="H792" s="10"/>
      <c r="I792" s="10"/>
      <c r="J792" s="10"/>
      <c r="K792" s="10"/>
      <c r="L792" s="69"/>
      <c r="M792" s="10">
        <v>22</v>
      </c>
      <c r="N792" s="10">
        <v>11</v>
      </c>
      <c r="O792" s="10">
        <v>2</v>
      </c>
      <c r="P792" s="10"/>
      <c r="Q792" s="69">
        <f t="shared" si="449"/>
        <v>35</v>
      </c>
      <c r="R792" s="10">
        <v>0</v>
      </c>
      <c r="S792" s="10">
        <v>2</v>
      </c>
      <c r="T792" s="10">
        <v>8</v>
      </c>
      <c r="U792" s="10"/>
      <c r="V792" s="69">
        <f t="shared" si="450"/>
        <v>10</v>
      </c>
      <c r="W792" s="10"/>
      <c r="X792" s="10"/>
      <c r="Y792" s="10"/>
      <c r="Z792" s="10"/>
      <c r="AA792" s="69"/>
      <c r="AB792" s="10"/>
      <c r="AC792" s="10"/>
      <c r="AD792" s="10"/>
      <c r="AE792" s="10"/>
      <c r="AF792" s="69"/>
      <c r="AG792" s="22">
        <f t="shared" si="451"/>
        <v>45</v>
      </c>
      <c r="AH792" s="10">
        <v>10</v>
      </c>
    </row>
    <row r="793" spans="1:35" ht="31.5" x14ac:dyDescent="0.25">
      <c r="A793" s="22" t="s">
        <v>578</v>
      </c>
      <c r="B793" s="22" t="s">
        <v>579</v>
      </c>
      <c r="C793" s="22"/>
      <c r="D793" s="22"/>
      <c r="E793" s="22"/>
      <c r="F793" s="22"/>
      <c r="G793" s="73"/>
      <c r="H793" s="22"/>
      <c r="I793" s="22"/>
      <c r="J793" s="22"/>
      <c r="K793" s="22"/>
      <c r="L793" s="73"/>
      <c r="M793" s="22">
        <f>SUM(M788:M792)</f>
        <v>208</v>
      </c>
      <c r="N793" s="22">
        <f>SUM(N788:N792)</f>
        <v>119</v>
      </c>
      <c r="O793" s="22">
        <f>SUM(O788:O792)</f>
        <v>40</v>
      </c>
      <c r="P793" s="22">
        <f t="shared" ref="P793:Q793" si="452">SUM(P788:P792)</f>
        <v>0</v>
      </c>
      <c r="Q793" s="22">
        <f t="shared" si="452"/>
        <v>367</v>
      </c>
      <c r="R793" s="22">
        <f>SUM(R788:R792)</f>
        <v>0</v>
      </c>
      <c r="S793" s="22">
        <f>SUM(S788:S792)</f>
        <v>11</v>
      </c>
      <c r="T793" s="22">
        <f>SUM(T788:T792)</f>
        <v>21</v>
      </c>
      <c r="U793" s="22"/>
      <c r="V793" s="69">
        <f t="shared" si="450"/>
        <v>32</v>
      </c>
      <c r="W793" s="22"/>
      <c r="X793" s="22"/>
      <c r="Y793" s="22"/>
      <c r="Z793" s="22"/>
      <c r="AA793" s="73"/>
      <c r="AB793" s="22"/>
      <c r="AC793" s="22"/>
      <c r="AD793" s="22"/>
      <c r="AE793" s="22"/>
      <c r="AF793" s="73"/>
      <c r="AG793" s="22">
        <f t="shared" si="451"/>
        <v>399</v>
      </c>
      <c r="AH793" s="22">
        <f>SUM(AH788:AH792)</f>
        <v>61</v>
      </c>
      <c r="AI793">
        <v>399</v>
      </c>
    </row>
    <row r="794" spans="1:35" ht="18.75" x14ac:dyDescent="0.3">
      <c r="A794" s="27" t="s">
        <v>584</v>
      </c>
    </row>
    <row r="795" spans="1:35" ht="31.5" x14ac:dyDescent="0.25">
      <c r="A795" s="10" t="s">
        <v>585</v>
      </c>
      <c r="B795" s="10" t="s">
        <v>366</v>
      </c>
      <c r="C795" s="10"/>
      <c r="D795" s="10"/>
      <c r="E795" s="10"/>
      <c r="F795" s="10"/>
      <c r="G795" s="69"/>
      <c r="H795" s="10"/>
      <c r="I795" s="10"/>
      <c r="J795" s="10"/>
      <c r="K795" s="10"/>
      <c r="L795" s="69"/>
      <c r="M795" s="10">
        <v>2</v>
      </c>
      <c r="N795" s="10">
        <v>9</v>
      </c>
      <c r="O795" s="10">
        <v>10</v>
      </c>
      <c r="P795" s="10">
        <v>0</v>
      </c>
      <c r="Q795" s="69">
        <f>SUM(M795:P795)</f>
        <v>21</v>
      </c>
      <c r="R795" s="10"/>
      <c r="S795" s="10"/>
      <c r="T795" s="10">
        <v>1</v>
      </c>
      <c r="U795" s="10">
        <v>0</v>
      </c>
      <c r="V795" s="69">
        <f>SUM(R795:U795)</f>
        <v>1</v>
      </c>
      <c r="W795" s="10"/>
      <c r="X795" s="10"/>
      <c r="Y795" s="10"/>
      <c r="Z795" s="10"/>
      <c r="AA795" s="69"/>
      <c r="AB795" s="10"/>
      <c r="AC795" s="10"/>
      <c r="AD795" s="10"/>
      <c r="AE795" s="10">
        <v>0</v>
      </c>
      <c r="AF795" s="69"/>
      <c r="AG795" s="22">
        <f>V795+Q795</f>
        <v>22</v>
      </c>
      <c r="AH795" s="10">
        <v>11</v>
      </c>
    </row>
    <row r="796" spans="1:35" ht="15.75" x14ac:dyDescent="0.25">
      <c r="A796" s="10" t="s">
        <v>585</v>
      </c>
      <c r="B796" s="10" t="s">
        <v>586</v>
      </c>
      <c r="C796" s="10"/>
      <c r="D796" s="10"/>
      <c r="E796" s="10"/>
      <c r="F796" s="10"/>
      <c r="G796" s="69"/>
      <c r="H796" s="10"/>
      <c r="I796" s="10"/>
      <c r="J796" s="10"/>
      <c r="K796" s="10"/>
      <c r="L796" s="69"/>
      <c r="M796" s="10">
        <v>16</v>
      </c>
      <c r="N796" s="10">
        <v>13</v>
      </c>
      <c r="O796" s="10">
        <v>10</v>
      </c>
      <c r="P796" s="10"/>
      <c r="Q796" s="69">
        <f t="shared" ref="Q796:Q797" si="453">SUM(M796:P796)</f>
        <v>39</v>
      </c>
      <c r="R796" s="10"/>
      <c r="S796" s="10">
        <v>2</v>
      </c>
      <c r="T796" s="10">
        <v>1</v>
      </c>
      <c r="U796" s="10"/>
      <c r="V796" s="69">
        <f t="shared" ref="V796:V798" si="454">SUM(R796:U796)</f>
        <v>3</v>
      </c>
      <c r="W796" s="10"/>
      <c r="X796" s="10"/>
      <c r="Y796" s="10"/>
      <c r="Z796" s="10"/>
      <c r="AA796" s="69"/>
      <c r="AB796" s="10"/>
      <c r="AC796" s="10"/>
      <c r="AD796" s="10"/>
      <c r="AE796" s="10"/>
      <c r="AF796" s="69"/>
      <c r="AG796" s="22">
        <f t="shared" ref="AG796:AG798" si="455">V796+Q796</f>
        <v>42</v>
      </c>
      <c r="AH796" s="10">
        <v>11</v>
      </c>
    </row>
    <row r="797" spans="1:35" ht="66" customHeight="1" x14ac:dyDescent="0.25">
      <c r="A797" s="10" t="s">
        <v>585</v>
      </c>
      <c r="B797" s="10" t="s">
        <v>69</v>
      </c>
      <c r="C797" s="10"/>
      <c r="D797" s="10"/>
      <c r="E797" s="10"/>
      <c r="F797" s="10"/>
      <c r="G797" s="69"/>
      <c r="H797" s="10"/>
      <c r="I797" s="10"/>
      <c r="J797" s="10"/>
      <c r="K797" s="10"/>
      <c r="L797" s="69"/>
      <c r="M797" s="10">
        <v>8</v>
      </c>
      <c r="N797" s="10">
        <v>1</v>
      </c>
      <c r="O797" s="10"/>
      <c r="P797" s="10"/>
      <c r="Q797" s="69">
        <f t="shared" si="453"/>
        <v>9</v>
      </c>
      <c r="R797" s="10"/>
      <c r="S797" s="10">
        <v>3</v>
      </c>
      <c r="T797" s="10"/>
      <c r="U797" s="10"/>
      <c r="V797" s="69">
        <f t="shared" si="454"/>
        <v>3</v>
      </c>
      <c r="W797" s="10"/>
      <c r="X797" s="10"/>
      <c r="Y797" s="10"/>
      <c r="Z797" s="10"/>
      <c r="AA797" s="69"/>
      <c r="AB797" s="10"/>
      <c r="AC797" s="10"/>
      <c r="AD797" s="10"/>
      <c r="AE797" s="10"/>
      <c r="AF797" s="69"/>
      <c r="AG797" s="22">
        <f t="shared" si="455"/>
        <v>12</v>
      </c>
      <c r="AH797" s="10">
        <v>0</v>
      </c>
    </row>
    <row r="798" spans="1:35" ht="15.75" x14ac:dyDescent="0.25">
      <c r="A798" s="22" t="s">
        <v>585</v>
      </c>
      <c r="B798" s="22" t="s">
        <v>32</v>
      </c>
      <c r="C798" s="22"/>
      <c r="D798" s="22"/>
      <c r="E798" s="22"/>
      <c r="F798" s="22"/>
      <c r="G798" s="73"/>
      <c r="H798" s="22"/>
      <c r="I798" s="22"/>
      <c r="J798" s="22"/>
      <c r="K798" s="22"/>
      <c r="L798" s="73"/>
      <c r="M798" s="22">
        <f>SUM(M795:M797)</f>
        <v>26</v>
      </c>
      <c r="N798" s="22">
        <f>SUM(N795:N797)</f>
        <v>23</v>
      </c>
      <c r="O798" s="22">
        <f>SUM(O795:O797)</f>
        <v>20</v>
      </c>
      <c r="P798" s="22">
        <f t="shared" ref="P798:Q798" si="456">SUM(P795:P797)</f>
        <v>0</v>
      </c>
      <c r="Q798" s="22">
        <f t="shared" si="456"/>
        <v>69</v>
      </c>
      <c r="R798" s="22"/>
      <c r="S798" s="22">
        <f>SUM(S795:S797)</f>
        <v>5</v>
      </c>
      <c r="T798" s="22">
        <f>SUM(T795:T797)</f>
        <v>2</v>
      </c>
      <c r="U798" s="22"/>
      <c r="V798" s="69">
        <f t="shared" si="454"/>
        <v>7</v>
      </c>
      <c r="W798" s="22"/>
      <c r="X798" s="22"/>
      <c r="Y798" s="22"/>
      <c r="Z798" s="22"/>
      <c r="AA798" s="73"/>
      <c r="AB798" s="22"/>
      <c r="AC798" s="22"/>
      <c r="AD798" s="22"/>
      <c r="AE798" s="22"/>
      <c r="AF798" s="73"/>
      <c r="AG798" s="22">
        <f t="shared" si="455"/>
        <v>76</v>
      </c>
      <c r="AH798" s="22">
        <f>SUM(AH795:AH797)</f>
        <v>22</v>
      </c>
      <c r="AI798">
        <v>76</v>
      </c>
    </row>
    <row r="799" spans="1:35" ht="18.75" x14ac:dyDescent="0.3">
      <c r="A799" s="27" t="s">
        <v>587</v>
      </c>
    </row>
    <row r="800" spans="1:35" ht="47.25" x14ac:dyDescent="0.25">
      <c r="A800" s="10" t="s">
        <v>588</v>
      </c>
      <c r="B800" s="10" t="s">
        <v>595</v>
      </c>
      <c r="C800" s="10"/>
      <c r="D800" s="10"/>
      <c r="E800" s="10"/>
      <c r="F800" s="10"/>
      <c r="G800" s="69"/>
      <c r="H800" s="10"/>
      <c r="I800" s="10"/>
      <c r="J800" s="10"/>
      <c r="K800" s="10"/>
      <c r="L800" s="69"/>
      <c r="M800" s="10"/>
      <c r="N800" s="10"/>
      <c r="O800" s="10"/>
      <c r="P800" s="10">
        <v>0</v>
      </c>
      <c r="Q800" s="69">
        <f>SUM(M800:P800)</f>
        <v>0</v>
      </c>
      <c r="R800" s="10"/>
      <c r="S800" s="10"/>
      <c r="T800" s="10"/>
      <c r="U800" s="10"/>
      <c r="V800" s="69"/>
      <c r="W800" s="10"/>
      <c r="X800" s="10"/>
      <c r="Y800" s="10"/>
      <c r="Z800" s="10"/>
      <c r="AA800" s="69"/>
      <c r="AB800" s="10"/>
      <c r="AC800" s="10"/>
      <c r="AD800" s="10"/>
      <c r="AE800" s="10">
        <v>0</v>
      </c>
      <c r="AF800" s="69"/>
      <c r="AG800" s="22">
        <f>Q800</f>
        <v>0</v>
      </c>
      <c r="AH800" s="10"/>
    </row>
    <row r="801" spans="1:35" ht="34.5" customHeight="1" x14ac:dyDescent="0.25">
      <c r="A801" s="10" t="s">
        <v>588</v>
      </c>
      <c r="B801" s="10" t="s">
        <v>589</v>
      </c>
      <c r="C801" s="10"/>
      <c r="D801" s="10"/>
      <c r="E801" s="10"/>
      <c r="F801" s="10"/>
      <c r="G801" s="69"/>
      <c r="H801" s="10"/>
      <c r="I801" s="10"/>
      <c r="J801" s="10"/>
      <c r="K801" s="10"/>
      <c r="L801" s="69"/>
      <c r="M801" s="10">
        <v>5</v>
      </c>
      <c r="N801" s="10">
        <v>10</v>
      </c>
      <c r="O801" s="10"/>
      <c r="P801" s="10"/>
      <c r="Q801" s="69">
        <f t="shared" ref="Q801:Q807" si="457">SUM(M801:P801)</f>
        <v>15</v>
      </c>
      <c r="R801" s="10"/>
      <c r="S801" s="10"/>
      <c r="T801" s="10"/>
      <c r="U801" s="10"/>
      <c r="V801" s="69"/>
      <c r="W801" s="10"/>
      <c r="X801" s="10"/>
      <c r="Y801" s="10"/>
      <c r="Z801" s="10"/>
      <c r="AA801" s="69"/>
      <c r="AB801" s="10"/>
      <c r="AC801" s="10"/>
      <c r="AD801" s="10"/>
      <c r="AE801" s="10"/>
      <c r="AF801" s="69"/>
      <c r="AG801" s="22">
        <f t="shared" ref="AG801:AG808" si="458">Q801</f>
        <v>15</v>
      </c>
      <c r="AH801" s="10"/>
    </row>
    <row r="802" spans="1:35" ht="31.5" x14ac:dyDescent="0.25">
      <c r="A802" s="10" t="s">
        <v>588</v>
      </c>
      <c r="B802" s="10" t="s">
        <v>596</v>
      </c>
      <c r="C802" s="10"/>
      <c r="D802" s="10"/>
      <c r="E802" s="10"/>
      <c r="F802" s="10"/>
      <c r="G802" s="69"/>
      <c r="H802" s="10"/>
      <c r="I802" s="10"/>
      <c r="J802" s="10"/>
      <c r="K802" s="10"/>
      <c r="L802" s="69"/>
      <c r="M802" s="10">
        <v>21</v>
      </c>
      <c r="N802" s="10">
        <v>22</v>
      </c>
      <c r="O802" s="10"/>
      <c r="P802" s="10"/>
      <c r="Q802" s="69">
        <f t="shared" si="457"/>
        <v>43</v>
      </c>
      <c r="R802" s="10"/>
      <c r="S802" s="10"/>
      <c r="T802" s="10"/>
      <c r="U802" s="10"/>
      <c r="V802" s="69"/>
      <c r="W802" s="10"/>
      <c r="X802" s="10"/>
      <c r="Y802" s="10"/>
      <c r="Z802" s="10"/>
      <c r="AA802" s="69"/>
      <c r="AB802" s="10"/>
      <c r="AC802" s="10"/>
      <c r="AD802" s="10"/>
      <c r="AE802" s="10"/>
      <c r="AF802" s="69"/>
      <c r="AG802" s="22">
        <f t="shared" si="458"/>
        <v>43</v>
      </c>
      <c r="AH802" s="10"/>
    </row>
    <row r="803" spans="1:35" ht="47.25" x14ac:dyDescent="0.25">
      <c r="A803" s="10" t="s">
        <v>588</v>
      </c>
      <c r="B803" s="10" t="s">
        <v>590</v>
      </c>
      <c r="C803" s="10"/>
      <c r="D803" s="10"/>
      <c r="E803" s="10"/>
      <c r="F803" s="10"/>
      <c r="G803" s="69"/>
      <c r="H803" s="10"/>
      <c r="I803" s="10"/>
      <c r="J803" s="10"/>
      <c r="K803" s="10"/>
      <c r="L803" s="69"/>
      <c r="M803" s="10">
        <v>25</v>
      </c>
      <c r="N803" s="10">
        <v>36</v>
      </c>
      <c r="O803" s="10"/>
      <c r="P803" s="10"/>
      <c r="Q803" s="69">
        <f t="shared" si="457"/>
        <v>61</v>
      </c>
      <c r="R803" s="10"/>
      <c r="S803" s="10"/>
      <c r="T803" s="10"/>
      <c r="U803" s="10"/>
      <c r="V803" s="69"/>
      <c r="W803" s="10"/>
      <c r="X803" s="10"/>
      <c r="Y803" s="10"/>
      <c r="Z803" s="10"/>
      <c r="AA803" s="69"/>
      <c r="AB803" s="10"/>
      <c r="AC803" s="10"/>
      <c r="AD803" s="10"/>
      <c r="AE803" s="10"/>
      <c r="AF803" s="69"/>
      <c r="AG803" s="22">
        <f t="shared" si="458"/>
        <v>61</v>
      </c>
      <c r="AH803" s="10"/>
    </row>
    <row r="804" spans="1:35" ht="31.5" x14ac:dyDescent="0.25">
      <c r="A804" s="10" t="s">
        <v>588</v>
      </c>
      <c r="B804" s="10" t="s">
        <v>591</v>
      </c>
      <c r="C804" s="10"/>
      <c r="D804" s="10"/>
      <c r="E804" s="10"/>
      <c r="F804" s="10"/>
      <c r="G804" s="69"/>
      <c r="H804" s="10"/>
      <c r="I804" s="10"/>
      <c r="J804" s="10"/>
      <c r="K804" s="10"/>
      <c r="L804" s="69"/>
      <c r="M804" s="10">
        <v>15</v>
      </c>
      <c r="N804" s="10">
        <v>17</v>
      </c>
      <c r="O804" s="10"/>
      <c r="P804" s="10"/>
      <c r="Q804" s="69">
        <f t="shared" si="457"/>
        <v>32</v>
      </c>
      <c r="R804" s="10"/>
      <c r="S804" s="10"/>
      <c r="T804" s="10"/>
      <c r="U804" s="10"/>
      <c r="V804" s="69"/>
      <c r="W804" s="10"/>
      <c r="X804" s="10"/>
      <c r="Y804" s="10"/>
      <c r="Z804" s="10"/>
      <c r="AA804" s="69"/>
      <c r="AB804" s="10"/>
      <c r="AC804" s="10"/>
      <c r="AD804" s="10"/>
      <c r="AE804" s="10"/>
      <c r="AF804" s="69"/>
      <c r="AG804" s="22">
        <f t="shared" si="458"/>
        <v>32</v>
      </c>
      <c r="AH804" s="10"/>
    </row>
    <row r="805" spans="1:35" ht="30" customHeight="1" x14ac:dyDescent="0.25">
      <c r="A805" s="10" t="s">
        <v>588</v>
      </c>
      <c r="B805" s="10" t="s">
        <v>592</v>
      </c>
      <c r="C805" s="10"/>
      <c r="D805" s="10"/>
      <c r="E805" s="10"/>
      <c r="F805" s="10"/>
      <c r="G805" s="69"/>
      <c r="H805" s="10"/>
      <c r="I805" s="10"/>
      <c r="J805" s="10"/>
      <c r="K805" s="10"/>
      <c r="L805" s="69"/>
      <c r="M805" s="10">
        <v>33</v>
      </c>
      <c r="N805" s="10">
        <v>50</v>
      </c>
      <c r="O805" s="10"/>
      <c r="P805" s="10"/>
      <c r="Q805" s="69">
        <f t="shared" si="457"/>
        <v>83</v>
      </c>
      <c r="R805" s="10"/>
      <c r="S805" s="10"/>
      <c r="T805" s="10"/>
      <c r="U805" s="10"/>
      <c r="V805" s="69"/>
      <c r="W805" s="10"/>
      <c r="X805" s="10"/>
      <c r="Y805" s="10"/>
      <c r="Z805" s="10"/>
      <c r="AA805" s="69"/>
      <c r="AB805" s="10"/>
      <c r="AC805" s="10"/>
      <c r="AD805" s="10"/>
      <c r="AE805" s="10"/>
      <c r="AF805" s="69"/>
      <c r="AG805" s="22">
        <f t="shared" si="458"/>
        <v>83</v>
      </c>
      <c r="AH805" s="10"/>
    </row>
    <row r="806" spans="1:35" ht="36.75" customHeight="1" x14ac:dyDescent="0.25">
      <c r="A806" s="10" t="s">
        <v>588</v>
      </c>
      <c r="B806" s="10" t="s">
        <v>593</v>
      </c>
      <c r="C806" s="10"/>
      <c r="D806" s="10"/>
      <c r="E806" s="10"/>
      <c r="F806" s="10"/>
      <c r="G806" s="69"/>
      <c r="H806" s="10"/>
      <c r="I806" s="10"/>
      <c r="J806" s="10"/>
      <c r="K806" s="10"/>
      <c r="L806" s="69"/>
      <c r="M806" s="10">
        <v>1</v>
      </c>
      <c r="N806" s="10">
        <v>4</v>
      </c>
      <c r="O806" s="10"/>
      <c r="P806" s="10"/>
      <c r="Q806" s="69">
        <f t="shared" si="457"/>
        <v>5</v>
      </c>
      <c r="R806" s="10"/>
      <c r="S806" s="10"/>
      <c r="T806" s="10"/>
      <c r="U806" s="10"/>
      <c r="V806" s="69"/>
      <c r="W806" s="10"/>
      <c r="X806" s="10"/>
      <c r="Y806" s="10"/>
      <c r="Z806" s="10"/>
      <c r="AA806" s="69"/>
      <c r="AB806" s="10"/>
      <c r="AC806" s="10"/>
      <c r="AD806" s="10"/>
      <c r="AE806" s="10"/>
      <c r="AF806" s="69"/>
      <c r="AG806" s="22">
        <f t="shared" si="458"/>
        <v>5</v>
      </c>
      <c r="AH806" s="10"/>
    </row>
    <row r="807" spans="1:35" ht="31.5" x14ac:dyDescent="0.25">
      <c r="A807" s="10" t="s">
        <v>588</v>
      </c>
      <c r="B807" s="10" t="s">
        <v>594</v>
      </c>
      <c r="C807" s="10"/>
      <c r="D807" s="10"/>
      <c r="E807" s="10"/>
      <c r="F807" s="10"/>
      <c r="G807" s="69"/>
      <c r="H807" s="10"/>
      <c r="I807" s="10"/>
      <c r="J807" s="10"/>
      <c r="K807" s="10"/>
      <c r="L807" s="69"/>
      <c r="M807" s="10">
        <v>30</v>
      </c>
      <c r="N807" s="10">
        <v>39</v>
      </c>
      <c r="O807" s="10"/>
      <c r="P807" s="10"/>
      <c r="Q807" s="69">
        <f t="shared" si="457"/>
        <v>69</v>
      </c>
      <c r="R807" s="10"/>
      <c r="S807" s="10"/>
      <c r="T807" s="10"/>
      <c r="U807" s="10"/>
      <c r="V807" s="69"/>
      <c r="W807" s="10"/>
      <c r="X807" s="10"/>
      <c r="Y807" s="10"/>
      <c r="Z807" s="10"/>
      <c r="AA807" s="69"/>
      <c r="AB807" s="10"/>
      <c r="AC807" s="10"/>
      <c r="AD807" s="10"/>
      <c r="AE807" s="10"/>
      <c r="AF807" s="69"/>
      <c r="AG807" s="22">
        <f t="shared" si="458"/>
        <v>69</v>
      </c>
      <c r="AH807" s="10"/>
    </row>
    <row r="808" spans="1:35" ht="15.75" x14ac:dyDescent="0.25">
      <c r="A808" s="22" t="s">
        <v>588</v>
      </c>
      <c r="B808" s="22" t="s">
        <v>32</v>
      </c>
      <c r="C808" s="22"/>
      <c r="D808" s="22"/>
      <c r="E808" s="22"/>
      <c r="F808" s="22"/>
      <c r="G808" s="73"/>
      <c r="H808" s="22"/>
      <c r="I808" s="22"/>
      <c r="J808" s="22"/>
      <c r="K808" s="22"/>
      <c r="L808" s="73"/>
      <c r="M808" s="22">
        <f>SUM(M801:M807)</f>
        <v>130</v>
      </c>
      <c r="N808" s="22">
        <f t="shared" ref="N808:AE808" si="459">SUM(N801:N807)</f>
        <v>178</v>
      </c>
      <c r="O808" s="22">
        <f t="shared" si="459"/>
        <v>0</v>
      </c>
      <c r="P808" s="22">
        <f t="shared" si="459"/>
        <v>0</v>
      </c>
      <c r="Q808" s="22">
        <f t="shared" si="459"/>
        <v>308</v>
      </c>
      <c r="R808" s="22">
        <f t="shared" si="459"/>
        <v>0</v>
      </c>
      <c r="S808" s="22">
        <f t="shared" si="459"/>
        <v>0</v>
      </c>
      <c r="T808" s="22">
        <f t="shared" si="459"/>
        <v>0</v>
      </c>
      <c r="U808" s="22">
        <f t="shared" si="459"/>
        <v>0</v>
      </c>
      <c r="V808" s="73"/>
      <c r="W808" s="22">
        <f t="shared" si="459"/>
        <v>0</v>
      </c>
      <c r="X808" s="22">
        <f t="shared" si="459"/>
        <v>0</v>
      </c>
      <c r="Y808" s="22">
        <f t="shared" si="459"/>
        <v>0</v>
      </c>
      <c r="Z808" s="22">
        <f t="shared" si="459"/>
        <v>0</v>
      </c>
      <c r="AA808" s="73"/>
      <c r="AB808" s="22">
        <f t="shared" si="459"/>
        <v>0</v>
      </c>
      <c r="AC808" s="22">
        <f t="shared" si="459"/>
        <v>0</v>
      </c>
      <c r="AD808" s="22">
        <f t="shared" si="459"/>
        <v>0</v>
      </c>
      <c r="AE808" s="22">
        <f t="shared" si="459"/>
        <v>0</v>
      </c>
      <c r="AF808" s="73"/>
      <c r="AG808" s="22">
        <f t="shared" si="458"/>
        <v>308</v>
      </c>
      <c r="AH808" s="22"/>
      <c r="AI808">
        <v>308</v>
      </c>
    </row>
    <row r="809" spans="1:35" ht="18.75" x14ac:dyDescent="0.3">
      <c r="A809" s="27" t="s">
        <v>599</v>
      </c>
    </row>
    <row r="810" spans="1:35" ht="15.75" x14ac:dyDescent="0.25">
      <c r="A810" s="10" t="s">
        <v>600</v>
      </c>
      <c r="B810" s="10" t="s">
        <v>226</v>
      </c>
      <c r="C810" s="10"/>
      <c r="D810" s="10"/>
      <c r="E810" s="10"/>
      <c r="F810" s="10"/>
      <c r="G810" s="69"/>
      <c r="H810" s="10"/>
      <c r="I810" s="10"/>
      <c r="J810" s="10"/>
      <c r="K810" s="10"/>
      <c r="L810" s="69"/>
      <c r="M810" s="10">
        <v>8</v>
      </c>
      <c r="N810" s="10">
        <v>10</v>
      </c>
      <c r="O810" s="10">
        <v>15</v>
      </c>
      <c r="P810" s="10">
        <v>0</v>
      </c>
      <c r="Q810" s="69">
        <f>SUM(M810:P810)</f>
        <v>33</v>
      </c>
      <c r="R810" s="10"/>
      <c r="S810" s="10">
        <v>5</v>
      </c>
      <c r="T810" s="10">
        <v>21</v>
      </c>
      <c r="U810" s="10">
        <v>0</v>
      </c>
      <c r="V810" s="69">
        <f>SUM(R810:U810)</f>
        <v>26</v>
      </c>
      <c r="W810" s="10"/>
      <c r="X810" s="10"/>
      <c r="Y810" s="10"/>
      <c r="Z810" s="10"/>
      <c r="AA810" s="69"/>
      <c r="AB810" s="10"/>
      <c r="AC810" s="10"/>
      <c r="AD810" s="10"/>
      <c r="AE810" s="10">
        <v>0</v>
      </c>
      <c r="AF810" s="69"/>
      <c r="AG810" s="22">
        <f>V810+Q810</f>
        <v>59</v>
      </c>
      <c r="AH810" s="10">
        <v>36</v>
      </c>
    </row>
    <row r="811" spans="1:35" ht="31.5" x14ac:dyDescent="0.25">
      <c r="A811" s="10" t="s">
        <v>600</v>
      </c>
      <c r="B811" s="10" t="s">
        <v>366</v>
      </c>
      <c r="C811" s="10"/>
      <c r="D811" s="10"/>
      <c r="E811" s="10"/>
      <c r="F811" s="10"/>
      <c r="G811" s="69"/>
      <c r="H811" s="10"/>
      <c r="I811" s="10"/>
      <c r="J811" s="10"/>
      <c r="K811" s="10"/>
      <c r="L811" s="69"/>
      <c r="M811" s="10">
        <v>7</v>
      </c>
      <c r="N811" s="10">
        <v>5</v>
      </c>
      <c r="O811" s="10">
        <v>14</v>
      </c>
      <c r="P811" s="10"/>
      <c r="Q811" s="69">
        <f t="shared" ref="Q811" si="460">SUM(M811:P811)</f>
        <v>26</v>
      </c>
      <c r="R811" s="10"/>
      <c r="S811" s="10">
        <v>4</v>
      </c>
      <c r="T811" s="10">
        <v>13</v>
      </c>
      <c r="U811" s="10"/>
      <c r="V811" s="69">
        <f t="shared" ref="V811:V812" si="461">SUM(R811:U811)</f>
        <v>17</v>
      </c>
      <c r="W811" s="10"/>
      <c r="X811" s="10"/>
      <c r="Y811" s="10"/>
      <c r="Z811" s="10"/>
      <c r="AA811" s="69"/>
      <c r="AB811" s="10"/>
      <c r="AC811" s="10"/>
      <c r="AD811" s="10"/>
      <c r="AE811" s="10"/>
      <c r="AF811" s="69"/>
      <c r="AG811" s="22">
        <f t="shared" ref="AG811:AG812" si="462">V811+Q811</f>
        <v>43</v>
      </c>
      <c r="AH811" s="10">
        <v>27</v>
      </c>
    </row>
    <row r="812" spans="1:35" ht="15.75" x14ac:dyDescent="0.25">
      <c r="A812" s="22" t="s">
        <v>600</v>
      </c>
      <c r="B812" s="22" t="s">
        <v>32</v>
      </c>
      <c r="C812" s="22"/>
      <c r="D812" s="22"/>
      <c r="E812" s="22"/>
      <c r="F812" s="22"/>
      <c r="G812" s="73"/>
      <c r="H812" s="22"/>
      <c r="I812" s="22"/>
      <c r="J812" s="22"/>
      <c r="K812" s="22"/>
      <c r="L812" s="73"/>
      <c r="M812" s="22">
        <f>SUM(M810:M811)</f>
        <v>15</v>
      </c>
      <c r="N812" s="22">
        <f>SUM(N810:N811)</f>
        <v>15</v>
      </c>
      <c r="O812" s="22">
        <f>SUM(O810:O811)</f>
        <v>29</v>
      </c>
      <c r="P812" s="22">
        <f t="shared" ref="P812:Q812" si="463">SUM(P810:P811)</f>
        <v>0</v>
      </c>
      <c r="Q812" s="22">
        <f t="shared" si="463"/>
        <v>59</v>
      </c>
      <c r="R812" s="22"/>
      <c r="S812" s="22">
        <f>SUM(S810:S811)</f>
        <v>9</v>
      </c>
      <c r="T812" s="22">
        <f>SUM(T810:T811)</f>
        <v>34</v>
      </c>
      <c r="U812" s="22"/>
      <c r="V812" s="69">
        <f t="shared" si="461"/>
        <v>43</v>
      </c>
      <c r="W812" s="22"/>
      <c r="X812" s="22"/>
      <c r="Y812" s="22"/>
      <c r="Z812" s="22"/>
      <c r="AA812" s="73"/>
      <c r="AB812" s="22"/>
      <c r="AC812" s="22"/>
      <c r="AD812" s="22"/>
      <c r="AE812" s="22"/>
      <c r="AF812" s="73"/>
      <c r="AG812" s="22">
        <f t="shared" si="462"/>
        <v>102</v>
      </c>
      <c r="AH812" s="22">
        <f>SUM(AH810:AH811)</f>
        <v>63</v>
      </c>
      <c r="AI812">
        <v>102</v>
      </c>
    </row>
    <row r="813" spans="1:35" ht="18.75" x14ac:dyDescent="0.3">
      <c r="A813" s="63" t="s">
        <v>601</v>
      </c>
    </row>
    <row r="814" spans="1:35" ht="15.75" x14ac:dyDescent="0.25">
      <c r="A814" s="10" t="s">
        <v>834</v>
      </c>
      <c r="B814" s="10" t="s">
        <v>226</v>
      </c>
      <c r="C814" s="10"/>
      <c r="D814" s="10"/>
      <c r="E814" s="10"/>
      <c r="F814" s="10"/>
      <c r="G814" s="69"/>
      <c r="H814" s="10"/>
      <c r="I814" s="10"/>
      <c r="J814" s="10"/>
      <c r="K814" s="10"/>
      <c r="L814" s="69"/>
      <c r="M814" s="10">
        <v>8</v>
      </c>
      <c r="N814" s="10">
        <v>10</v>
      </c>
      <c r="O814" s="10">
        <v>8</v>
      </c>
      <c r="P814" s="10">
        <v>0</v>
      </c>
      <c r="Q814" s="69">
        <f>SUM(M814:P814)</f>
        <v>26</v>
      </c>
      <c r="R814" s="10"/>
      <c r="S814" s="10">
        <v>10</v>
      </c>
      <c r="T814" s="10">
        <v>15</v>
      </c>
      <c r="U814" s="10">
        <v>0</v>
      </c>
      <c r="V814" s="69">
        <f>SUM(R814:U814)</f>
        <v>25</v>
      </c>
      <c r="W814" s="10"/>
      <c r="X814" s="10"/>
      <c r="Y814" s="10"/>
      <c r="Z814" s="10"/>
      <c r="AA814" s="69"/>
      <c r="AB814" s="10"/>
      <c r="AC814" s="10"/>
      <c r="AD814" s="10"/>
      <c r="AE814" s="10">
        <v>0</v>
      </c>
      <c r="AF814" s="69"/>
      <c r="AG814" s="22">
        <f>V814+Q814</f>
        <v>51</v>
      </c>
      <c r="AH814" s="4">
        <f t="shared" ref="AH814:AH821" si="464">T814+O814</f>
        <v>23</v>
      </c>
    </row>
    <row r="815" spans="1:35" ht="37.5" customHeight="1" x14ac:dyDescent="0.25">
      <c r="A815" s="10" t="s">
        <v>834</v>
      </c>
      <c r="B815" s="10" t="s">
        <v>9</v>
      </c>
      <c r="C815" s="10"/>
      <c r="D815" s="10"/>
      <c r="E815" s="10"/>
      <c r="F815" s="10"/>
      <c r="G815" s="69"/>
      <c r="H815" s="10"/>
      <c r="I815" s="10"/>
      <c r="J815" s="10"/>
      <c r="K815" s="10"/>
      <c r="L815" s="69"/>
      <c r="M815" s="10">
        <v>8</v>
      </c>
      <c r="N815" s="10">
        <v>8</v>
      </c>
      <c r="O815" s="10">
        <v>8</v>
      </c>
      <c r="P815" s="10"/>
      <c r="Q815" s="69">
        <f t="shared" ref="Q815:Q820" si="465">SUM(M815:P815)</f>
        <v>24</v>
      </c>
      <c r="R815" s="10"/>
      <c r="S815" s="10">
        <v>10</v>
      </c>
      <c r="T815" s="10">
        <v>15</v>
      </c>
      <c r="U815" s="10"/>
      <c r="V815" s="69">
        <f t="shared" ref="V815:V821" si="466">SUM(R815:U815)</f>
        <v>25</v>
      </c>
      <c r="W815" s="10"/>
      <c r="X815" s="10"/>
      <c r="Y815" s="10"/>
      <c r="Z815" s="10"/>
      <c r="AA815" s="69"/>
      <c r="AB815" s="10"/>
      <c r="AC815" s="10"/>
      <c r="AD815" s="10"/>
      <c r="AE815" s="10"/>
      <c r="AF815" s="69"/>
      <c r="AG815" s="22">
        <f t="shared" ref="AG815:AG821" si="467">V815+Q815</f>
        <v>49</v>
      </c>
      <c r="AH815" s="4">
        <f t="shared" si="464"/>
        <v>23</v>
      </c>
    </row>
    <row r="816" spans="1:35" ht="15.75" x14ac:dyDescent="0.25">
      <c r="A816" s="10" t="s">
        <v>834</v>
      </c>
      <c r="B816" s="10" t="s">
        <v>835</v>
      </c>
      <c r="C816" s="10"/>
      <c r="D816" s="10"/>
      <c r="E816" s="10"/>
      <c r="F816" s="10"/>
      <c r="G816" s="69"/>
      <c r="H816" s="10"/>
      <c r="I816" s="10"/>
      <c r="J816" s="10"/>
      <c r="K816" s="10"/>
      <c r="L816" s="69"/>
      <c r="M816" s="10">
        <v>6</v>
      </c>
      <c r="N816" s="10">
        <v>8</v>
      </c>
      <c r="O816" s="10">
        <v>8</v>
      </c>
      <c r="P816" s="10"/>
      <c r="Q816" s="69">
        <f t="shared" si="465"/>
        <v>22</v>
      </c>
      <c r="R816" s="10"/>
      <c r="S816" s="10">
        <v>8</v>
      </c>
      <c r="T816" s="10">
        <v>6</v>
      </c>
      <c r="U816" s="10"/>
      <c r="V816" s="69">
        <f t="shared" si="466"/>
        <v>14</v>
      </c>
      <c r="W816" s="10"/>
      <c r="X816" s="10"/>
      <c r="Y816" s="10"/>
      <c r="Z816" s="10"/>
      <c r="AA816" s="69"/>
      <c r="AB816" s="10"/>
      <c r="AC816" s="10"/>
      <c r="AD816" s="10"/>
      <c r="AE816" s="10"/>
      <c r="AF816" s="69"/>
      <c r="AG816" s="22">
        <f t="shared" si="467"/>
        <v>36</v>
      </c>
      <c r="AH816" s="4">
        <f t="shared" si="464"/>
        <v>14</v>
      </c>
    </row>
    <row r="817" spans="1:35" ht="15.75" x14ac:dyDescent="0.25">
      <c r="A817" s="10" t="s">
        <v>834</v>
      </c>
      <c r="B817" s="10" t="s">
        <v>836</v>
      </c>
      <c r="C817" s="10"/>
      <c r="D817" s="10"/>
      <c r="E817" s="10"/>
      <c r="F817" s="10"/>
      <c r="G817" s="69"/>
      <c r="H817" s="10"/>
      <c r="I817" s="10"/>
      <c r="J817" s="10"/>
      <c r="K817" s="10"/>
      <c r="L817" s="69"/>
      <c r="M817" s="10">
        <v>6</v>
      </c>
      <c r="N817" s="10">
        <v>8</v>
      </c>
      <c r="O817" s="10">
        <v>8</v>
      </c>
      <c r="P817" s="10"/>
      <c r="Q817" s="69">
        <f t="shared" si="465"/>
        <v>22</v>
      </c>
      <c r="R817" s="10"/>
      <c r="S817" s="10">
        <v>8</v>
      </c>
      <c r="T817" s="10">
        <v>5</v>
      </c>
      <c r="U817" s="10"/>
      <c r="V817" s="69">
        <f t="shared" si="466"/>
        <v>13</v>
      </c>
      <c r="W817" s="10"/>
      <c r="X817" s="10"/>
      <c r="Y817" s="10"/>
      <c r="Z817" s="10"/>
      <c r="AA817" s="69"/>
      <c r="AB817" s="10"/>
      <c r="AC817" s="10"/>
      <c r="AD817" s="10"/>
      <c r="AE817" s="10"/>
      <c r="AF817" s="69"/>
      <c r="AG817" s="22">
        <f t="shared" si="467"/>
        <v>35</v>
      </c>
      <c r="AH817" s="4">
        <f t="shared" si="464"/>
        <v>13</v>
      </c>
    </row>
    <row r="818" spans="1:35" ht="57" customHeight="1" x14ac:dyDescent="0.25">
      <c r="A818" s="10" t="s">
        <v>834</v>
      </c>
      <c r="B818" s="10" t="s">
        <v>837</v>
      </c>
      <c r="C818" s="10"/>
      <c r="D818" s="10"/>
      <c r="E818" s="10"/>
      <c r="F818" s="10"/>
      <c r="G818" s="69"/>
      <c r="H818" s="10"/>
      <c r="I818" s="10"/>
      <c r="J818" s="10"/>
      <c r="K818" s="10"/>
      <c r="L818" s="69"/>
      <c r="M818" s="10">
        <v>6</v>
      </c>
      <c r="N818" s="10">
        <v>6</v>
      </c>
      <c r="O818" s="10">
        <v>8</v>
      </c>
      <c r="P818" s="10"/>
      <c r="Q818" s="69">
        <f t="shared" si="465"/>
        <v>20</v>
      </c>
      <c r="R818" s="10"/>
      <c r="S818" s="10">
        <v>8</v>
      </c>
      <c r="T818" s="10">
        <v>8</v>
      </c>
      <c r="U818" s="10"/>
      <c r="V818" s="69">
        <f t="shared" si="466"/>
        <v>16</v>
      </c>
      <c r="W818" s="10"/>
      <c r="X818" s="10"/>
      <c r="Y818" s="10"/>
      <c r="Z818" s="10"/>
      <c r="AA818" s="69"/>
      <c r="AB818" s="10"/>
      <c r="AC818" s="10"/>
      <c r="AD818" s="10"/>
      <c r="AE818" s="10"/>
      <c r="AF818" s="69"/>
      <c r="AG818" s="22">
        <f t="shared" si="467"/>
        <v>36</v>
      </c>
      <c r="AH818" s="4">
        <f t="shared" si="464"/>
        <v>16</v>
      </c>
    </row>
    <row r="819" spans="1:35" ht="15.75" x14ac:dyDescent="0.25">
      <c r="A819" s="10" t="s">
        <v>834</v>
      </c>
      <c r="B819" s="10" t="s">
        <v>838</v>
      </c>
      <c r="C819" s="10"/>
      <c r="D819" s="10"/>
      <c r="E819" s="10"/>
      <c r="F819" s="10"/>
      <c r="G819" s="69"/>
      <c r="H819" s="10"/>
      <c r="I819" s="10"/>
      <c r="J819" s="10"/>
      <c r="K819" s="10"/>
      <c r="L819" s="69"/>
      <c r="M819" s="10">
        <v>12</v>
      </c>
      <c r="N819" s="10">
        <v>10</v>
      </c>
      <c r="O819" s="10">
        <v>12</v>
      </c>
      <c r="P819" s="10"/>
      <c r="Q819" s="69">
        <f t="shared" si="465"/>
        <v>34</v>
      </c>
      <c r="R819" s="10"/>
      <c r="S819" s="10">
        <v>12</v>
      </c>
      <c r="T819" s="10">
        <v>18</v>
      </c>
      <c r="U819" s="10"/>
      <c r="V819" s="69">
        <f t="shared" si="466"/>
        <v>30</v>
      </c>
      <c r="W819" s="10"/>
      <c r="X819" s="10"/>
      <c r="Y819" s="10"/>
      <c r="Z819" s="10"/>
      <c r="AA819" s="69"/>
      <c r="AB819" s="10"/>
      <c r="AC819" s="10"/>
      <c r="AD819" s="10"/>
      <c r="AE819" s="10"/>
      <c r="AF819" s="69"/>
      <c r="AG819" s="22">
        <f t="shared" si="467"/>
        <v>64</v>
      </c>
      <c r="AH819" s="4">
        <f t="shared" si="464"/>
        <v>30</v>
      </c>
    </row>
    <row r="820" spans="1:35" ht="15.75" x14ac:dyDescent="0.25">
      <c r="A820" s="10" t="s">
        <v>834</v>
      </c>
      <c r="B820" s="10" t="s">
        <v>839</v>
      </c>
      <c r="C820" s="10"/>
      <c r="D820" s="10"/>
      <c r="E820" s="10"/>
      <c r="F820" s="10"/>
      <c r="G820" s="69"/>
      <c r="H820" s="10"/>
      <c r="I820" s="10"/>
      <c r="J820" s="10"/>
      <c r="K820" s="10"/>
      <c r="L820" s="69"/>
      <c r="M820" s="10">
        <v>7</v>
      </c>
      <c r="N820" s="10">
        <v>8</v>
      </c>
      <c r="O820" s="10">
        <v>8</v>
      </c>
      <c r="P820" s="10"/>
      <c r="Q820" s="69">
        <f t="shared" si="465"/>
        <v>23</v>
      </c>
      <c r="R820" s="10"/>
      <c r="S820" s="10">
        <v>8</v>
      </c>
      <c r="T820" s="10">
        <v>10</v>
      </c>
      <c r="U820" s="10"/>
      <c r="V820" s="69">
        <f t="shared" si="466"/>
        <v>18</v>
      </c>
      <c r="W820" s="10"/>
      <c r="X820" s="10"/>
      <c r="Y820" s="10"/>
      <c r="Z820" s="10"/>
      <c r="AA820" s="69"/>
      <c r="AB820" s="10"/>
      <c r="AC820" s="10"/>
      <c r="AD820" s="10"/>
      <c r="AE820" s="10"/>
      <c r="AF820" s="69"/>
      <c r="AG820" s="22">
        <f t="shared" si="467"/>
        <v>41</v>
      </c>
      <c r="AH820" s="4">
        <f t="shared" si="464"/>
        <v>18</v>
      </c>
    </row>
    <row r="821" spans="1:35" ht="15.75" x14ac:dyDescent="0.25">
      <c r="A821" s="22" t="s">
        <v>834</v>
      </c>
      <c r="B821" s="22" t="s">
        <v>13</v>
      </c>
      <c r="C821" s="22"/>
      <c r="D821" s="22"/>
      <c r="E821" s="22"/>
      <c r="F821" s="22"/>
      <c r="G821" s="73"/>
      <c r="H821" s="22"/>
      <c r="I821" s="22"/>
      <c r="J821" s="22"/>
      <c r="K821" s="22"/>
      <c r="L821" s="73"/>
      <c r="M821" s="22">
        <f>M814+M815+M816+M817+M818+M819+M820</f>
        <v>53</v>
      </c>
      <c r="N821" s="22">
        <f t="shared" ref="N821:AE821" si="468">N814+N815+N816+N817+N818+N819+N820</f>
        <v>58</v>
      </c>
      <c r="O821" s="22">
        <f t="shared" si="468"/>
        <v>60</v>
      </c>
      <c r="P821" s="22">
        <f t="shared" si="468"/>
        <v>0</v>
      </c>
      <c r="Q821" s="22">
        <f t="shared" si="468"/>
        <v>171</v>
      </c>
      <c r="R821" s="22">
        <f t="shared" si="468"/>
        <v>0</v>
      </c>
      <c r="S821" s="22">
        <f t="shared" si="468"/>
        <v>64</v>
      </c>
      <c r="T821" s="22">
        <f t="shared" si="468"/>
        <v>77</v>
      </c>
      <c r="U821" s="22">
        <f t="shared" si="468"/>
        <v>0</v>
      </c>
      <c r="V821" s="69">
        <f t="shared" si="466"/>
        <v>141</v>
      </c>
      <c r="W821" s="22">
        <f t="shared" si="468"/>
        <v>0</v>
      </c>
      <c r="X821" s="22">
        <f t="shared" si="468"/>
        <v>0</v>
      </c>
      <c r="Y821" s="22">
        <f t="shared" si="468"/>
        <v>0</v>
      </c>
      <c r="Z821" s="22">
        <f t="shared" si="468"/>
        <v>0</v>
      </c>
      <c r="AA821" s="73"/>
      <c r="AB821" s="22">
        <f t="shared" si="468"/>
        <v>0</v>
      </c>
      <c r="AC821" s="22">
        <f t="shared" si="468"/>
        <v>0</v>
      </c>
      <c r="AD821" s="22">
        <f t="shared" si="468"/>
        <v>0</v>
      </c>
      <c r="AE821" s="22">
        <f t="shared" si="468"/>
        <v>0</v>
      </c>
      <c r="AF821" s="73"/>
      <c r="AG821" s="22">
        <f t="shared" si="467"/>
        <v>312</v>
      </c>
      <c r="AH821" s="23">
        <f t="shared" si="464"/>
        <v>137</v>
      </c>
      <c r="AI821">
        <v>312</v>
      </c>
    </row>
    <row r="822" spans="1:35" ht="18.75" x14ac:dyDescent="0.3">
      <c r="A822" s="27" t="s">
        <v>602</v>
      </c>
    </row>
    <row r="823" spans="1:35" ht="15.75" x14ac:dyDescent="0.25">
      <c r="A823" s="10" t="s">
        <v>603</v>
      </c>
      <c r="B823" s="10" t="s">
        <v>221</v>
      </c>
      <c r="C823" s="10"/>
      <c r="D823" s="10"/>
      <c r="E823" s="10"/>
      <c r="F823" s="10"/>
      <c r="G823" s="69"/>
      <c r="H823" s="10"/>
      <c r="I823" s="10"/>
      <c r="J823" s="10"/>
      <c r="K823" s="10"/>
      <c r="L823" s="69"/>
      <c r="M823" s="10">
        <v>10</v>
      </c>
      <c r="N823" s="10">
        <v>7</v>
      </c>
      <c r="O823" s="10">
        <v>0</v>
      </c>
      <c r="P823" s="10">
        <v>0</v>
      </c>
      <c r="Q823" s="69">
        <f>SUM(M823:P823)</f>
        <v>17</v>
      </c>
      <c r="R823" s="10">
        <v>4</v>
      </c>
      <c r="S823" s="10">
        <v>0</v>
      </c>
      <c r="T823" s="10"/>
      <c r="U823" s="10">
        <v>0</v>
      </c>
      <c r="V823" s="69">
        <f>SUM(R823:U823)</f>
        <v>4</v>
      </c>
      <c r="W823" s="10"/>
      <c r="X823" s="10"/>
      <c r="Y823" s="10"/>
      <c r="Z823" s="10"/>
      <c r="AA823" s="69"/>
      <c r="AB823" s="10"/>
      <c r="AC823" s="10"/>
      <c r="AD823" s="10"/>
      <c r="AE823" s="10">
        <v>0</v>
      </c>
      <c r="AF823" s="69"/>
      <c r="AG823" s="22">
        <f>V823+Q823</f>
        <v>21</v>
      </c>
      <c r="AH823" s="10" t="s">
        <v>187</v>
      </c>
    </row>
    <row r="824" spans="1:35" ht="15.75" x14ac:dyDescent="0.25">
      <c r="A824" s="10" t="s">
        <v>603</v>
      </c>
      <c r="B824" s="10" t="s">
        <v>226</v>
      </c>
      <c r="C824" s="10"/>
      <c r="D824" s="10"/>
      <c r="E824" s="10"/>
      <c r="F824" s="10"/>
      <c r="G824" s="69"/>
      <c r="H824" s="10"/>
      <c r="I824" s="10"/>
      <c r="J824" s="10"/>
      <c r="K824" s="10"/>
      <c r="L824" s="69"/>
      <c r="M824" s="10">
        <v>22</v>
      </c>
      <c r="N824" s="10">
        <v>22</v>
      </c>
      <c r="O824" s="10">
        <v>20</v>
      </c>
      <c r="P824" s="10"/>
      <c r="Q824" s="69">
        <f t="shared" ref="Q824:Q832" si="469">SUM(M824:P824)</f>
        <v>64</v>
      </c>
      <c r="R824" s="10">
        <v>17</v>
      </c>
      <c r="S824" s="10">
        <v>13</v>
      </c>
      <c r="T824" s="10"/>
      <c r="U824" s="10"/>
      <c r="V824" s="69">
        <f t="shared" ref="V824:V833" si="470">SUM(R824:U824)</f>
        <v>30</v>
      </c>
      <c r="W824" s="10"/>
      <c r="X824" s="10"/>
      <c r="Y824" s="10"/>
      <c r="Z824" s="10"/>
      <c r="AA824" s="69"/>
      <c r="AB824" s="10"/>
      <c r="AC824" s="10"/>
      <c r="AD824" s="10"/>
      <c r="AE824" s="10"/>
      <c r="AF824" s="69"/>
      <c r="AG824" s="22">
        <f t="shared" ref="AG824:AG833" si="471">V824+Q824</f>
        <v>94</v>
      </c>
      <c r="AH824" s="10">
        <v>33</v>
      </c>
    </row>
    <row r="825" spans="1:35" ht="31.5" x14ac:dyDescent="0.25">
      <c r="A825" s="10" t="s">
        <v>603</v>
      </c>
      <c r="B825" s="10" t="s">
        <v>604</v>
      </c>
      <c r="C825" s="10"/>
      <c r="D825" s="10"/>
      <c r="E825" s="10"/>
      <c r="F825" s="10"/>
      <c r="G825" s="69"/>
      <c r="H825" s="10"/>
      <c r="I825" s="10"/>
      <c r="J825" s="10"/>
      <c r="K825" s="10"/>
      <c r="L825" s="69"/>
      <c r="M825" s="10">
        <v>16</v>
      </c>
      <c r="N825" s="10">
        <v>0</v>
      </c>
      <c r="O825" s="10">
        <v>26</v>
      </c>
      <c r="P825" s="10"/>
      <c r="Q825" s="69">
        <f t="shared" si="469"/>
        <v>42</v>
      </c>
      <c r="R825" s="10">
        <v>6</v>
      </c>
      <c r="S825" s="10">
        <v>7</v>
      </c>
      <c r="T825" s="10"/>
      <c r="U825" s="10"/>
      <c r="V825" s="69">
        <f t="shared" si="470"/>
        <v>13</v>
      </c>
      <c r="W825" s="10"/>
      <c r="X825" s="10"/>
      <c r="Y825" s="10"/>
      <c r="Z825" s="10"/>
      <c r="AA825" s="69"/>
      <c r="AB825" s="10"/>
      <c r="AC825" s="10"/>
      <c r="AD825" s="10"/>
      <c r="AE825" s="10"/>
      <c r="AF825" s="69"/>
      <c r="AG825" s="22">
        <f t="shared" si="471"/>
        <v>55</v>
      </c>
      <c r="AH825" s="10">
        <v>34</v>
      </c>
    </row>
    <row r="826" spans="1:35" ht="31.5" x14ac:dyDescent="0.25">
      <c r="A826" s="10" t="s">
        <v>603</v>
      </c>
      <c r="B826" s="10" t="s">
        <v>605</v>
      </c>
      <c r="C826" s="10"/>
      <c r="D826" s="10"/>
      <c r="E826" s="10"/>
      <c r="F826" s="10"/>
      <c r="G826" s="69"/>
      <c r="H826" s="10"/>
      <c r="I826" s="10"/>
      <c r="J826" s="10"/>
      <c r="K826" s="10"/>
      <c r="L826" s="69"/>
      <c r="M826" s="10">
        <v>20</v>
      </c>
      <c r="N826" s="10">
        <v>38</v>
      </c>
      <c r="O826" s="10">
        <v>0</v>
      </c>
      <c r="P826" s="10"/>
      <c r="Q826" s="69">
        <f t="shared" si="469"/>
        <v>58</v>
      </c>
      <c r="R826" s="10">
        <v>6</v>
      </c>
      <c r="S826" s="10">
        <v>0</v>
      </c>
      <c r="T826" s="10"/>
      <c r="U826" s="10"/>
      <c r="V826" s="69">
        <f t="shared" si="470"/>
        <v>6</v>
      </c>
      <c r="W826" s="10"/>
      <c r="X826" s="10"/>
      <c r="Y826" s="10"/>
      <c r="Z826" s="10"/>
      <c r="AA826" s="69"/>
      <c r="AB826" s="10"/>
      <c r="AC826" s="10"/>
      <c r="AD826" s="10"/>
      <c r="AE826" s="10"/>
      <c r="AF826" s="69"/>
      <c r="AG826" s="22">
        <f t="shared" si="471"/>
        <v>64</v>
      </c>
      <c r="AH826" s="10" t="s">
        <v>187</v>
      </c>
    </row>
    <row r="827" spans="1:35" ht="15.75" x14ac:dyDescent="0.25">
      <c r="A827" s="10" t="s">
        <v>603</v>
      </c>
      <c r="B827" s="10" t="s">
        <v>606</v>
      </c>
      <c r="C827" s="10"/>
      <c r="D827" s="10"/>
      <c r="E827" s="10"/>
      <c r="F827" s="10"/>
      <c r="G827" s="69"/>
      <c r="H827" s="10"/>
      <c r="I827" s="10"/>
      <c r="J827" s="10"/>
      <c r="K827" s="10"/>
      <c r="L827" s="69"/>
      <c r="M827" s="10">
        <v>18</v>
      </c>
      <c r="N827" s="10">
        <v>20</v>
      </c>
      <c r="O827" s="10">
        <v>27</v>
      </c>
      <c r="P827" s="10"/>
      <c r="Q827" s="69">
        <f t="shared" si="469"/>
        <v>65</v>
      </c>
      <c r="R827" s="10">
        <v>10</v>
      </c>
      <c r="S827" s="10">
        <v>12</v>
      </c>
      <c r="T827" s="10"/>
      <c r="U827" s="10"/>
      <c r="V827" s="69">
        <f t="shared" si="470"/>
        <v>22</v>
      </c>
      <c r="W827" s="10"/>
      <c r="X827" s="10"/>
      <c r="Y827" s="10"/>
      <c r="Z827" s="10"/>
      <c r="AA827" s="69"/>
      <c r="AB827" s="10"/>
      <c r="AC827" s="10"/>
      <c r="AD827" s="10"/>
      <c r="AE827" s="10"/>
      <c r="AF827" s="69"/>
      <c r="AG827" s="22">
        <f t="shared" si="471"/>
        <v>87</v>
      </c>
      <c r="AH827" s="10">
        <v>39</v>
      </c>
    </row>
    <row r="828" spans="1:35" ht="15.75" x14ac:dyDescent="0.25">
      <c r="A828" s="10" t="s">
        <v>603</v>
      </c>
      <c r="B828" s="10" t="s">
        <v>113</v>
      </c>
      <c r="C828" s="10"/>
      <c r="D828" s="10"/>
      <c r="E828" s="10"/>
      <c r="F828" s="10"/>
      <c r="G828" s="69"/>
      <c r="H828" s="10"/>
      <c r="I828" s="10"/>
      <c r="J828" s="10"/>
      <c r="K828" s="10"/>
      <c r="L828" s="69"/>
      <c r="M828" s="10">
        <v>16</v>
      </c>
      <c r="N828" s="10">
        <v>11</v>
      </c>
      <c r="O828" s="10">
        <v>0</v>
      </c>
      <c r="P828" s="10"/>
      <c r="Q828" s="69">
        <f t="shared" si="469"/>
        <v>27</v>
      </c>
      <c r="R828" s="10">
        <v>10</v>
      </c>
      <c r="S828" s="10">
        <v>0</v>
      </c>
      <c r="T828" s="10"/>
      <c r="U828" s="10"/>
      <c r="V828" s="69">
        <f t="shared" si="470"/>
        <v>10</v>
      </c>
      <c r="W828" s="10"/>
      <c r="X828" s="10"/>
      <c r="Y828" s="10"/>
      <c r="Z828" s="10"/>
      <c r="AA828" s="69"/>
      <c r="AB828" s="10"/>
      <c r="AC828" s="10"/>
      <c r="AD828" s="10"/>
      <c r="AE828" s="10"/>
      <c r="AF828" s="69"/>
      <c r="AG828" s="22">
        <f t="shared" si="471"/>
        <v>37</v>
      </c>
      <c r="AH828" s="10" t="s">
        <v>187</v>
      </c>
    </row>
    <row r="829" spans="1:35" ht="15.75" x14ac:dyDescent="0.25">
      <c r="A829" s="10" t="s">
        <v>603</v>
      </c>
      <c r="B829" s="10" t="s">
        <v>270</v>
      </c>
      <c r="C829" s="10"/>
      <c r="D829" s="10"/>
      <c r="E829" s="10"/>
      <c r="F829" s="10"/>
      <c r="G829" s="69"/>
      <c r="H829" s="10"/>
      <c r="I829" s="10"/>
      <c r="J829" s="10"/>
      <c r="K829" s="10"/>
      <c r="L829" s="69"/>
      <c r="M829" s="10">
        <v>6</v>
      </c>
      <c r="N829" s="10">
        <v>0</v>
      </c>
      <c r="O829" s="10">
        <v>0</v>
      </c>
      <c r="P829" s="10"/>
      <c r="Q829" s="69">
        <f t="shared" si="469"/>
        <v>6</v>
      </c>
      <c r="R829" s="10">
        <v>1</v>
      </c>
      <c r="S829" s="10">
        <v>0</v>
      </c>
      <c r="T829" s="10"/>
      <c r="U829" s="10"/>
      <c r="V829" s="69">
        <f t="shared" si="470"/>
        <v>1</v>
      </c>
      <c r="W829" s="10"/>
      <c r="X829" s="10"/>
      <c r="Y829" s="10"/>
      <c r="Z829" s="10"/>
      <c r="AA829" s="69"/>
      <c r="AB829" s="10"/>
      <c r="AC829" s="10"/>
      <c r="AD829" s="10"/>
      <c r="AE829" s="10"/>
      <c r="AF829" s="69"/>
      <c r="AG829" s="22">
        <f t="shared" si="471"/>
        <v>7</v>
      </c>
      <c r="AH829" s="10" t="s">
        <v>187</v>
      </c>
    </row>
    <row r="830" spans="1:35" ht="21.75" customHeight="1" x14ac:dyDescent="0.25">
      <c r="A830" s="10" t="s">
        <v>603</v>
      </c>
      <c r="B830" s="10" t="s">
        <v>607</v>
      </c>
      <c r="C830" s="10"/>
      <c r="D830" s="10"/>
      <c r="E830" s="10"/>
      <c r="F830" s="10"/>
      <c r="G830" s="69"/>
      <c r="H830" s="10"/>
      <c r="I830" s="10"/>
      <c r="J830" s="10"/>
      <c r="K830" s="10"/>
      <c r="L830" s="69"/>
      <c r="M830" s="10">
        <v>14</v>
      </c>
      <c r="N830" s="10">
        <v>22</v>
      </c>
      <c r="O830" s="10">
        <v>35</v>
      </c>
      <c r="P830" s="10"/>
      <c r="Q830" s="69">
        <f t="shared" si="469"/>
        <v>71</v>
      </c>
      <c r="R830" s="10">
        <v>10</v>
      </c>
      <c r="S830" s="10">
        <v>28</v>
      </c>
      <c r="T830" s="10"/>
      <c r="U830" s="10"/>
      <c r="V830" s="69">
        <f t="shared" si="470"/>
        <v>38</v>
      </c>
      <c r="W830" s="10"/>
      <c r="X830" s="10"/>
      <c r="Y830" s="10"/>
      <c r="Z830" s="10"/>
      <c r="AA830" s="69"/>
      <c r="AB830" s="10"/>
      <c r="AC830" s="10"/>
      <c r="AD830" s="10"/>
      <c r="AE830" s="10"/>
      <c r="AF830" s="69"/>
      <c r="AG830" s="22">
        <f t="shared" si="471"/>
        <v>109</v>
      </c>
      <c r="AH830" s="10">
        <v>63</v>
      </c>
    </row>
    <row r="831" spans="1:35" ht="15.75" x14ac:dyDescent="0.25">
      <c r="A831" s="10" t="s">
        <v>603</v>
      </c>
      <c r="B831" s="10" t="s">
        <v>29</v>
      </c>
      <c r="C831" s="10"/>
      <c r="D831" s="10"/>
      <c r="E831" s="10"/>
      <c r="F831" s="10"/>
      <c r="G831" s="69"/>
      <c r="H831" s="10"/>
      <c r="I831" s="10"/>
      <c r="J831" s="10"/>
      <c r="K831" s="10"/>
      <c r="L831" s="69"/>
      <c r="M831" s="10">
        <v>16</v>
      </c>
      <c r="N831" s="10">
        <v>0</v>
      </c>
      <c r="O831" s="10">
        <v>0</v>
      </c>
      <c r="P831" s="10"/>
      <c r="Q831" s="69">
        <f t="shared" si="469"/>
        <v>16</v>
      </c>
      <c r="R831" s="10">
        <v>23</v>
      </c>
      <c r="S831" s="10">
        <v>0</v>
      </c>
      <c r="T831" s="10"/>
      <c r="U831" s="10"/>
      <c r="V831" s="69">
        <f t="shared" si="470"/>
        <v>23</v>
      </c>
      <c r="W831" s="10"/>
      <c r="X831" s="10"/>
      <c r="Y831" s="10"/>
      <c r="Z831" s="10"/>
      <c r="AA831" s="69"/>
      <c r="AB831" s="10"/>
      <c r="AC831" s="10"/>
      <c r="AD831" s="10"/>
      <c r="AE831" s="10"/>
      <c r="AF831" s="69"/>
      <c r="AG831" s="22">
        <f t="shared" si="471"/>
        <v>39</v>
      </c>
      <c r="AH831" s="10" t="s">
        <v>187</v>
      </c>
    </row>
    <row r="832" spans="1:35" ht="15.75" x14ac:dyDescent="0.25">
      <c r="A832" s="10" t="s">
        <v>603</v>
      </c>
      <c r="B832" s="10" t="s">
        <v>608</v>
      </c>
      <c r="C832" s="10"/>
      <c r="D832" s="10"/>
      <c r="E832" s="10"/>
      <c r="F832" s="10"/>
      <c r="G832" s="69"/>
      <c r="H832" s="10"/>
      <c r="I832" s="10"/>
      <c r="J832" s="10"/>
      <c r="K832" s="10"/>
      <c r="L832" s="69"/>
      <c r="M832" s="10">
        <v>0</v>
      </c>
      <c r="N832" s="10">
        <v>0</v>
      </c>
      <c r="O832" s="10">
        <v>0</v>
      </c>
      <c r="P832" s="10"/>
      <c r="Q832" s="69">
        <f t="shared" si="469"/>
        <v>0</v>
      </c>
      <c r="R832" s="10">
        <v>7</v>
      </c>
      <c r="S832" s="10">
        <v>0</v>
      </c>
      <c r="T832" s="10"/>
      <c r="U832" s="10"/>
      <c r="V832" s="69">
        <f t="shared" si="470"/>
        <v>7</v>
      </c>
      <c r="W832" s="10"/>
      <c r="X832" s="10"/>
      <c r="Y832" s="10"/>
      <c r="Z832" s="10"/>
      <c r="AA832" s="69"/>
      <c r="AB832" s="10"/>
      <c r="AC832" s="10"/>
      <c r="AD832" s="10"/>
      <c r="AE832" s="10"/>
      <c r="AF832" s="69"/>
      <c r="AG832" s="22">
        <f t="shared" si="471"/>
        <v>7</v>
      </c>
      <c r="AH832" s="10" t="s">
        <v>187</v>
      </c>
    </row>
    <row r="833" spans="1:35" ht="15.75" x14ac:dyDescent="0.25">
      <c r="A833" s="22" t="s">
        <v>603</v>
      </c>
      <c r="B833" s="22" t="s">
        <v>350</v>
      </c>
      <c r="C833" s="22"/>
      <c r="D833" s="22"/>
      <c r="E833" s="22"/>
      <c r="F833" s="22"/>
      <c r="G833" s="73"/>
      <c r="H833" s="22"/>
      <c r="I833" s="22"/>
      <c r="J833" s="22"/>
      <c r="K833" s="22"/>
      <c r="L833" s="73"/>
      <c r="M833" s="22">
        <f>SUM(M823:M832)</f>
        <v>138</v>
      </c>
      <c r="N833" s="22">
        <f t="shared" ref="N833:AE833" si="472">SUM(N823:N832)</f>
        <v>120</v>
      </c>
      <c r="O833" s="22">
        <f t="shared" si="472"/>
        <v>108</v>
      </c>
      <c r="P833" s="22">
        <f t="shared" si="472"/>
        <v>0</v>
      </c>
      <c r="Q833" s="22">
        <f t="shared" si="472"/>
        <v>366</v>
      </c>
      <c r="R833" s="22">
        <f t="shared" si="472"/>
        <v>94</v>
      </c>
      <c r="S833" s="22">
        <f t="shared" si="472"/>
        <v>60</v>
      </c>
      <c r="T833" s="22">
        <f t="shared" si="472"/>
        <v>0</v>
      </c>
      <c r="U833" s="22">
        <f t="shared" si="472"/>
        <v>0</v>
      </c>
      <c r="V833" s="69">
        <f t="shared" si="470"/>
        <v>154</v>
      </c>
      <c r="W833" s="22">
        <f t="shared" si="472"/>
        <v>0</v>
      </c>
      <c r="X833" s="22">
        <f t="shared" si="472"/>
        <v>0</v>
      </c>
      <c r="Y833" s="22">
        <f t="shared" si="472"/>
        <v>0</v>
      </c>
      <c r="Z833" s="22">
        <f t="shared" si="472"/>
        <v>0</v>
      </c>
      <c r="AA833" s="73"/>
      <c r="AB833" s="22">
        <f t="shared" si="472"/>
        <v>0</v>
      </c>
      <c r="AC833" s="22">
        <f t="shared" si="472"/>
        <v>0</v>
      </c>
      <c r="AD833" s="22">
        <f t="shared" si="472"/>
        <v>0</v>
      </c>
      <c r="AE833" s="22">
        <f t="shared" si="472"/>
        <v>0</v>
      </c>
      <c r="AF833" s="73"/>
      <c r="AG833" s="22">
        <f t="shared" si="471"/>
        <v>520</v>
      </c>
      <c r="AH833" s="22">
        <f>SUM(AH824:AH830)</f>
        <v>169</v>
      </c>
      <c r="AI833">
        <v>520</v>
      </c>
    </row>
    <row r="834" spans="1:35" ht="18.75" x14ac:dyDescent="0.3">
      <c r="A834" s="27" t="s">
        <v>610</v>
      </c>
    </row>
    <row r="835" spans="1:35" ht="30" customHeight="1" x14ac:dyDescent="0.25">
      <c r="A835" s="10" t="s">
        <v>611</v>
      </c>
      <c r="B835" s="10" t="s">
        <v>113</v>
      </c>
      <c r="C835" s="10"/>
      <c r="D835" s="10"/>
      <c r="E835" s="10"/>
      <c r="F835" s="10"/>
      <c r="G835" s="69"/>
      <c r="H835" s="10"/>
      <c r="I835" s="10"/>
      <c r="J835" s="10"/>
      <c r="K835" s="10"/>
      <c r="L835" s="69"/>
      <c r="M835" s="10">
        <v>12</v>
      </c>
      <c r="N835" s="10">
        <v>4</v>
      </c>
      <c r="O835" s="10"/>
      <c r="P835" s="10">
        <v>0</v>
      </c>
      <c r="Q835" s="69">
        <f>SUM(M835:P835)</f>
        <v>16</v>
      </c>
      <c r="R835" s="10"/>
      <c r="S835" s="10">
        <v>6</v>
      </c>
      <c r="T835" s="10"/>
      <c r="U835" s="10">
        <v>0</v>
      </c>
      <c r="V835" s="69">
        <f>SUM(R835:U835)</f>
        <v>6</v>
      </c>
      <c r="W835" s="10"/>
      <c r="X835" s="10"/>
      <c r="Y835" s="10"/>
      <c r="Z835" s="10"/>
      <c r="AA835" s="69"/>
      <c r="AB835" s="10"/>
      <c r="AC835" s="10"/>
      <c r="AD835" s="10"/>
      <c r="AE835" s="10">
        <v>0</v>
      </c>
      <c r="AF835" s="69">
        <f>SUM(AB835:AE835)</f>
        <v>0</v>
      </c>
      <c r="AG835" s="22">
        <f>V835+Q835+AF835</f>
        <v>22</v>
      </c>
      <c r="AH835" s="10"/>
    </row>
    <row r="836" spans="1:35" ht="22.5" customHeight="1" x14ac:dyDescent="0.25">
      <c r="A836" s="10" t="s">
        <v>611</v>
      </c>
      <c r="B836" s="10" t="s">
        <v>242</v>
      </c>
      <c r="C836" s="10"/>
      <c r="D836" s="10"/>
      <c r="E836" s="10"/>
      <c r="F836" s="10"/>
      <c r="G836" s="69"/>
      <c r="H836" s="10"/>
      <c r="I836" s="10"/>
      <c r="J836" s="10"/>
      <c r="K836" s="10"/>
      <c r="L836" s="69"/>
      <c r="M836" s="10">
        <v>16</v>
      </c>
      <c r="N836" s="10">
        <v>15</v>
      </c>
      <c r="O836" s="10"/>
      <c r="P836" s="10"/>
      <c r="Q836" s="69">
        <f t="shared" ref="Q836:Q842" si="473">SUM(M836:P836)</f>
        <v>31</v>
      </c>
      <c r="R836" s="10"/>
      <c r="S836" s="10">
        <v>17</v>
      </c>
      <c r="T836" s="10"/>
      <c r="U836" s="10"/>
      <c r="V836" s="69">
        <f t="shared" ref="V836:V843" si="474">SUM(R836:U836)</f>
        <v>17</v>
      </c>
      <c r="W836" s="10"/>
      <c r="X836" s="10"/>
      <c r="Y836" s="10"/>
      <c r="Z836" s="10"/>
      <c r="AA836" s="69"/>
      <c r="AB836" s="10"/>
      <c r="AC836" s="10"/>
      <c r="AD836" s="10"/>
      <c r="AE836" s="10"/>
      <c r="AF836" s="69">
        <f t="shared" ref="AF836:AF842" si="475">SUM(AB836:AE836)</f>
        <v>0</v>
      </c>
      <c r="AG836" s="22">
        <f t="shared" ref="AG836:AG843" si="476">V836+Q836+AF836</f>
        <v>48</v>
      </c>
      <c r="AH836" s="10"/>
    </row>
    <row r="837" spans="1:35" ht="21" customHeight="1" x14ac:dyDescent="0.25">
      <c r="A837" s="10" t="s">
        <v>611</v>
      </c>
      <c r="B837" s="10" t="s">
        <v>612</v>
      </c>
      <c r="C837" s="10"/>
      <c r="D837" s="10"/>
      <c r="E837" s="10"/>
      <c r="F837" s="10"/>
      <c r="G837" s="69"/>
      <c r="H837" s="10"/>
      <c r="I837" s="10"/>
      <c r="J837" s="10"/>
      <c r="K837" s="10"/>
      <c r="L837" s="69"/>
      <c r="M837" s="10">
        <v>5</v>
      </c>
      <c r="N837" s="10">
        <v>5</v>
      </c>
      <c r="O837" s="10"/>
      <c r="P837" s="10"/>
      <c r="Q837" s="69">
        <f t="shared" si="473"/>
        <v>10</v>
      </c>
      <c r="R837" s="10"/>
      <c r="S837" s="10">
        <v>5</v>
      </c>
      <c r="T837" s="10"/>
      <c r="U837" s="10"/>
      <c r="V837" s="69">
        <f t="shared" si="474"/>
        <v>5</v>
      </c>
      <c r="W837" s="10"/>
      <c r="X837" s="10"/>
      <c r="Y837" s="10"/>
      <c r="Z837" s="10"/>
      <c r="AA837" s="69"/>
      <c r="AB837" s="10"/>
      <c r="AC837" s="10"/>
      <c r="AD837" s="10"/>
      <c r="AE837" s="10"/>
      <c r="AF837" s="69">
        <f t="shared" si="475"/>
        <v>0</v>
      </c>
      <c r="AG837" s="22">
        <f t="shared" si="476"/>
        <v>15</v>
      </c>
      <c r="AH837" s="10"/>
    </row>
    <row r="838" spans="1:35" ht="15.75" x14ac:dyDescent="0.25">
      <c r="A838" s="10" t="s">
        <v>611</v>
      </c>
      <c r="B838" s="10" t="s">
        <v>461</v>
      </c>
      <c r="C838" s="10"/>
      <c r="D838" s="10"/>
      <c r="E838" s="10"/>
      <c r="F838" s="10"/>
      <c r="G838" s="69"/>
      <c r="H838" s="10"/>
      <c r="I838" s="10"/>
      <c r="J838" s="10"/>
      <c r="K838" s="10"/>
      <c r="L838" s="69"/>
      <c r="M838" s="10">
        <v>49</v>
      </c>
      <c r="N838" s="10">
        <v>19</v>
      </c>
      <c r="O838" s="10">
        <v>13</v>
      </c>
      <c r="P838" s="10"/>
      <c r="Q838" s="69">
        <f t="shared" si="473"/>
        <v>81</v>
      </c>
      <c r="R838" s="10"/>
      <c r="S838" s="10">
        <v>20</v>
      </c>
      <c r="T838" s="10">
        <v>19</v>
      </c>
      <c r="U838" s="10"/>
      <c r="V838" s="69">
        <f t="shared" si="474"/>
        <v>39</v>
      </c>
      <c r="W838" s="10"/>
      <c r="X838" s="10"/>
      <c r="Y838" s="10"/>
      <c r="Z838" s="10"/>
      <c r="AA838" s="69"/>
      <c r="AB838" s="10"/>
      <c r="AC838" s="10">
        <v>76</v>
      </c>
      <c r="AD838" s="10">
        <v>60</v>
      </c>
      <c r="AE838" s="10">
        <v>72</v>
      </c>
      <c r="AF838" s="69">
        <f t="shared" si="475"/>
        <v>208</v>
      </c>
      <c r="AG838" s="22">
        <f t="shared" si="476"/>
        <v>328</v>
      </c>
      <c r="AH838" s="10">
        <v>104</v>
      </c>
    </row>
    <row r="839" spans="1:35" ht="31.5" x14ac:dyDescent="0.25">
      <c r="A839" s="10" t="s">
        <v>611</v>
      </c>
      <c r="B839" s="10" t="s">
        <v>613</v>
      </c>
      <c r="C839" s="10"/>
      <c r="D839" s="10"/>
      <c r="E839" s="10"/>
      <c r="F839" s="10"/>
      <c r="G839" s="69"/>
      <c r="H839" s="10"/>
      <c r="I839" s="10"/>
      <c r="J839" s="10"/>
      <c r="K839" s="10"/>
      <c r="L839" s="69"/>
      <c r="M839" s="10">
        <v>8</v>
      </c>
      <c r="N839" s="10">
        <v>3</v>
      </c>
      <c r="O839" s="10"/>
      <c r="P839" s="10"/>
      <c r="Q839" s="69">
        <f t="shared" si="473"/>
        <v>11</v>
      </c>
      <c r="R839" s="10"/>
      <c r="S839" s="10">
        <v>8</v>
      </c>
      <c r="T839" s="10"/>
      <c r="U839" s="10"/>
      <c r="V839" s="69">
        <f t="shared" si="474"/>
        <v>8</v>
      </c>
      <c r="W839" s="10"/>
      <c r="X839" s="10"/>
      <c r="Y839" s="10"/>
      <c r="Z839" s="10"/>
      <c r="AA839" s="69"/>
      <c r="AB839" s="10"/>
      <c r="AC839" s="10"/>
      <c r="AD839" s="10"/>
      <c r="AE839" s="10"/>
      <c r="AF839" s="69">
        <f t="shared" si="475"/>
        <v>0</v>
      </c>
      <c r="AG839" s="22">
        <f t="shared" si="476"/>
        <v>19</v>
      </c>
      <c r="AH839" s="10"/>
    </row>
    <row r="840" spans="1:35" ht="63.75" customHeight="1" x14ac:dyDescent="0.25">
      <c r="A840" s="10" t="s">
        <v>611</v>
      </c>
      <c r="B840" s="10" t="s">
        <v>69</v>
      </c>
      <c r="C840" s="10"/>
      <c r="D840" s="10"/>
      <c r="E840" s="10"/>
      <c r="F840" s="10"/>
      <c r="G840" s="69"/>
      <c r="H840" s="10"/>
      <c r="I840" s="10"/>
      <c r="J840" s="10"/>
      <c r="K840" s="10"/>
      <c r="L840" s="69"/>
      <c r="M840" s="10">
        <v>16</v>
      </c>
      <c r="N840" s="10">
        <v>21</v>
      </c>
      <c r="O840" s="10">
        <v>14</v>
      </c>
      <c r="P840" s="10"/>
      <c r="Q840" s="69">
        <f t="shared" si="473"/>
        <v>51</v>
      </c>
      <c r="R840" s="10"/>
      <c r="S840" s="10">
        <v>19</v>
      </c>
      <c r="T840" s="10">
        <v>8</v>
      </c>
      <c r="U840" s="10"/>
      <c r="V840" s="69">
        <f t="shared" si="474"/>
        <v>27</v>
      </c>
      <c r="W840" s="10"/>
      <c r="X840" s="10"/>
      <c r="Y840" s="10"/>
      <c r="Z840" s="10"/>
      <c r="AA840" s="69"/>
      <c r="AB840" s="10"/>
      <c r="AC840" s="10"/>
      <c r="AD840" s="10"/>
      <c r="AE840" s="10"/>
      <c r="AF840" s="69">
        <f t="shared" si="475"/>
        <v>0</v>
      </c>
      <c r="AG840" s="22">
        <f t="shared" si="476"/>
        <v>78</v>
      </c>
      <c r="AH840" s="10">
        <v>22</v>
      </c>
    </row>
    <row r="841" spans="1:35" ht="15.75" x14ac:dyDescent="0.25">
      <c r="A841" s="10" t="s">
        <v>611</v>
      </c>
      <c r="B841" s="10" t="s">
        <v>212</v>
      </c>
      <c r="C841" s="10"/>
      <c r="D841" s="10"/>
      <c r="E841" s="10"/>
      <c r="F841" s="10"/>
      <c r="G841" s="69"/>
      <c r="H841" s="10"/>
      <c r="I841" s="10"/>
      <c r="J841" s="10"/>
      <c r="K841" s="10"/>
      <c r="L841" s="69"/>
      <c r="M841" s="10">
        <v>24</v>
      </c>
      <c r="N841" s="10">
        <v>18</v>
      </c>
      <c r="O841" s="10">
        <v>26</v>
      </c>
      <c r="P841" s="10"/>
      <c r="Q841" s="69">
        <f t="shared" si="473"/>
        <v>68</v>
      </c>
      <c r="R841" s="10"/>
      <c r="S841" s="10">
        <v>19</v>
      </c>
      <c r="T841" s="10">
        <v>3</v>
      </c>
      <c r="U841" s="10"/>
      <c r="V841" s="69">
        <f t="shared" si="474"/>
        <v>22</v>
      </c>
      <c r="W841" s="10"/>
      <c r="X841" s="10"/>
      <c r="Y841" s="10"/>
      <c r="Z841" s="10"/>
      <c r="AA841" s="69"/>
      <c r="AB841" s="10"/>
      <c r="AC841" s="10">
        <v>23</v>
      </c>
      <c r="AD841" s="10">
        <v>38</v>
      </c>
      <c r="AE841" s="10">
        <v>32</v>
      </c>
      <c r="AF841" s="69">
        <f t="shared" si="475"/>
        <v>93</v>
      </c>
      <c r="AG841" s="22">
        <f t="shared" si="476"/>
        <v>183</v>
      </c>
      <c r="AH841" s="10">
        <v>61</v>
      </c>
    </row>
    <row r="842" spans="1:35" ht="47.25" x14ac:dyDescent="0.25">
      <c r="A842" s="10" t="s">
        <v>611</v>
      </c>
      <c r="B842" s="10" t="s">
        <v>49</v>
      </c>
      <c r="C842" s="10"/>
      <c r="D842" s="10"/>
      <c r="E842" s="10"/>
      <c r="F842" s="10"/>
      <c r="G842" s="69"/>
      <c r="H842" s="10"/>
      <c r="I842" s="10"/>
      <c r="J842" s="10"/>
      <c r="K842" s="10"/>
      <c r="L842" s="69"/>
      <c r="M842" s="10">
        <v>24</v>
      </c>
      <c r="N842" s="10">
        <v>23</v>
      </c>
      <c r="O842" s="10">
        <v>12</v>
      </c>
      <c r="P842" s="10"/>
      <c r="Q842" s="69">
        <f t="shared" si="473"/>
        <v>59</v>
      </c>
      <c r="R842" s="10"/>
      <c r="S842" s="10">
        <v>18</v>
      </c>
      <c r="T842" s="10">
        <v>13</v>
      </c>
      <c r="U842" s="10"/>
      <c r="V842" s="69">
        <f t="shared" si="474"/>
        <v>31</v>
      </c>
      <c r="W842" s="10"/>
      <c r="X842" s="10"/>
      <c r="Y842" s="10"/>
      <c r="Z842" s="10"/>
      <c r="AA842" s="69"/>
      <c r="AB842" s="10"/>
      <c r="AC842" s="10">
        <v>32</v>
      </c>
      <c r="AD842" s="10">
        <v>26</v>
      </c>
      <c r="AE842" s="10">
        <v>24</v>
      </c>
      <c r="AF842" s="69">
        <f t="shared" si="475"/>
        <v>82</v>
      </c>
      <c r="AG842" s="22">
        <f t="shared" si="476"/>
        <v>172</v>
      </c>
      <c r="AH842" s="10">
        <v>49</v>
      </c>
    </row>
    <row r="843" spans="1:35" ht="15.75" x14ac:dyDescent="0.25">
      <c r="A843" s="22" t="s">
        <v>611</v>
      </c>
      <c r="B843" s="22" t="s">
        <v>32</v>
      </c>
      <c r="C843" s="22"/>
      <c r="D843" s="22"/>
      <c r="E843" s="22"/>
      <c r="F843" s="22"/>
      <c r="G843" s="73"/>
      <c r="H843" s="22"/>
      <c r="I843" s="22"/>
      <c r="J843" s="22"/>
      <c r="K843" s="22"/>
      <c r="L843" s="73"/>
      <c r="M843" s="22">
        <f>SUM(M835:M842)</f>
        <v>154</v>
      </c>
      <c r="N843" s="22">
        <f>SUM(N835:N842)</f>
        <v>108</v>
      </c>
      <c r="O843" s="22">
        <f>SUM(O835:O842)</f>
        <v>65</v>
      </c>
      <c r="P843" s="22">
        <f t="shared" ref="P843:Q843" si="477">SUM(P835:P842)</f>
        <v>0</v>
      </c>
      <c r="Q843" s="22">
        <f t="shared" si="477"/>
        <v>327</v>
      </c>
      <c r="R843" s="22"/>
      <c r="S843" s="22">
        <f>SUM(S835:S842)</f>
        <v>112</v>
      </c>
      <c r="T843" s="22">
        <f>SUM(T835:T842)</f>
        <v>43</v>
      </c>
      <c r="U843" s="22"/>
      <c r="V843" s="69">
        <f t="shared" si="474"/>
        <v>155</v>
      </c>
      <c r="W843" s="22"/>
      <c r="X843" s="22"/>
      <c r="Y843" s="22"/>
      <c r="Z843" s="22"/>
      <c r="AA843" s="73"/>
      <c r="AB843" s="22"/>
      <c r="AC843" s="22">
        <f>SUM(AC835:AC842)</f>
        <v>131</v>
      </c>
      <c r="AD843" s="22">
        <f>SUM(AD835:AD842)</f>
        <v>124</v>
      </c>
      <c r="AE843" s="22">
        <f>SUM(AE835:AE842)</f>
        <v>128</v>
      </c>
      <c r="AF843" s="22">
        <f>SUM(AF835:AF842)</f>
        <v>383</v>
      </c>
      <c r="AG843" s="22">
        <f t="shared" si="476"/>
        <v>865</v>
      </c>
      <c r="AH843" s="22">
        <f>SUM(AH835:AH842)</f>
        <v>236</v>
      </c>
      <c r="AI843">
        <v>865</v>
      </c>
    </row>
    <row r="844" spans="1:35" ht="18.75" x14ac:dyDescent="0.3">
      <c r="A844" s="27" t="s">
        <v>615</v>
      </c>
    </row>
    <row r="845" spans="1:35" ht="31.5" x14ac:dyDescent="0.25">
      <c r="A845" s="10" t="s">
        <v>616</v>
      </c>
      <c r="B845" s="10" t="s">
        <v>27</v>
      </c>
      <c r="C845" s="10" t="s">
        <v>187</v>
      </c>
      <c r="D845" s="10" t="s">
        <v>187</v>
      </c>
      <c r="E845" s="10"/>
      <c r="F845" s="10"/>
      <c r="G845" s="69"/>
      <c r="H845" s="10"/>
      <c r="I845" s="10"/>
      <c r="J845" s="10"/>
      <c r="K845" s="10"/>
      <c r="L845" s="69"/>
      <c r="M845" s="10">
        <v>13</v>
      </c>
      <c r="N845" s="10">
        <v>13</v>
      </c>
      <c r="O845" s="10">
        <v>13</v>
      </c>
      <c r="P845" s="10">
        <v>0</v>
      </c>
      <c r="Q845" s="69">
        <f>SUM(M845:P845)</f>
        <v>39</v>
      </c>
      <c r="R845" s="10"/>
      <c r="S845" s="10">
        <v>12</v>
      </c>
      <c r="T845" s="10" t="s">
        <v>187</v>
      </c>
      <c r="U845" s="10">
        <v>0</v>
      </c>
      <c r="V845" s="69">
        <f>SUM(R845:U845)</f>
        <v>12</v>
      </c>
      <c r="W845" s="10"/>
      <c r="X845" s="10"/>
      <c r="Y845" s="10"/>
      <c r="Z845" s="10"/>
      <c r="AA845" s="69"/>
      <c r="AB845" s="10"/>
      <c r="AC845" s="10"/>
      <c r="AD845" s="10"/>
      <c r="AE845" s="10">
        <v>0</v>
      </c>
      <c r="AF845" s="69"/>
      <c r="AG845" s="22">
        <f>V845+Q845</f>
        <v>51</v>
      </c>
      <c r="AH845" s="10">
        <v>13</v>
      </c>
    </row>
    <row r="846" spans="1:35" ht="15.75" x14ac:dyDescent="0.25">
      <c r="A846" s="10" t="s">
        <v>616</v>
      </c>
      <c r="B846" s="10" t="s">
        <v>226</v>
      </c>
      <c r="C846" s="10"/>
      <c r="D846" s="10"/>
      <c r="E846" s="10"/>
      <c r="F846" s="10"/>
      <c r="G846" s="69"/>
      <c r="H846" s="10"/>
      <c r="I846" s="10"/>
      <c r="J846" s="10"/>
      <c r="K846" s="10"/>
      <c r="L846" s="69"/>
      <c r="M846" s="10"/>
      <c r="N846" s="10"/>
      <c r="O846" s="10">
        <v>18</v>
      </c>
      <c r="P846" s="10"/>
      <c r="Q846" s="69">
        <f t="shared" ref="Q846:Q851" si="478">SUM(M846:P846)</f>
        <v>18</v>
      </c>
      <c r="R846" s="10"/>
      <c r="S846" s="10"/>
      <c r="T846" s="10"/>
      <c r="U846" s="10"/>
      <c r="V846" s="69">
        <f t="shared" ref="V846:V852" si="479">SUM(R846:U846)</f>
        <v>0</v>
      </c>
      <c r="W846" s="10"/>
      <c r="X846" s="10"/>
      <c r="Y846" s="10"/>
      <c r="Z846" s="10"/>
      <c r="AA846" s="69"/>
      <c r="AB846" s="10"/>
      <c r="AC846" s="10"/>
      <c r="AD846" s="10"/>
      <c r="AE846" s="10"/>
      <c r="AF846" s="69"/>
      <c r="AG846" s="22">
        <f t="shared" ref="AG846:AG852" si="480">V846+Q846</f>
        <v>18</v>
      </c>
      <c r="AH846" s="10">
        <v>18</v>
      </c>
    </row>
    <row r="847" spans="1:35" ht="31.5" x14ac:dyDescent="0.25">
      <c r="A847" s="10" t="s">
        <v>616</v>
      </c>
      <c r="B847" s="10" t="s">
        <v>617</v>
      </c>
      <c r="C847" s="10" t="s">
        <v>187</v>
      </c>
      <c r="D847" s="10" t="s">
        <v>187</v>
      </c>
      <c r="E847" s="10"/>
      <c r="F847" s="10"/>
      <c r="G847" s="69"/>
      <c r="H847" s="10"/>
      <c r="I847" s="10"/>
      <c r="J847" s="10"/>
      <c r="K847" s="10"/>
      <c r="L847" s="69"/>
      <c r="M847" s="10">
        <v>17</v>
      </c>
      <c r="N847" s="10"/>
      <c r="O847" s="10">
        <v>18</v>
      </c>
      <c r="P847" s="10"/>
      <c r="Q847" s="69">
        <f t="shared" si="478"/>
        <v>35</v>
      </c>
      <c r="R847" s="10"/>
      <c r="S847" s="10"/>
      <c r="T847" s="10"/>
      <c r="U847" s="10"/>
      <c r="V847" s="69">
        <f t="shared" si="479"/>
        <v>0</v>
      </c>
      <c r="W847" s="10"/>
      <c r="X847" s="10"/>
      <c r="Y847" s="10"/>
      <c r="Z847" s="10"/>
      <c r="AA847" s="69"/>
      <c r="AB847" s="10"/>
      <c r="AC847" s="10"/>
      <c r="AD847" s="10"/>
      <c r="AE847" s="10"/>
      <c r="AF847" s="69"/>
      <c r="AG847" s="22">
        <f t="shared" si="480"/>
        <v>35</v>
      </c>
      <c r="AH847" s="10"/>
    </row>
    <row r="848" spans="1:35" ht="15.75" x14ac:dyDescent="0.25">
      <c r="A848" s="10" t="s">
        <v>616</v>
      </c>
      <c r="B848" s="10" t="s">
        <v>221</v>
      </c>
      <c r="C848" s="10" t="s">
        <v>187</v>
      </c>
      <c r="D848" s="10" t="s">
        <v>187</v>
      </c>
      <c r="E848" s="10"/>
      <c r="F848" s="10"/>
      <c r="G848" s="69"/>
      <c r="H848" s="10"/>
      <c r="I848" s="10"/>
      <c r="J848" s="10"/>
      <c r="K848" s="10"/>
      <c r="L848" s="69"/>
      <c r="M848" s="10"/>
      <c r="N848" s="10">
        <v>28</v>
      </c>
      <c r="O848" s="10">
        <v>22</v>
      </c>
      <c r="P848" s="10"/>
      <c r="Q848" s="69">
        <f t="shared" si="478"/>
        <v>50</v>
      </c>
      <c r="R848" s="10"/>
      <c r="S848" s="10"/>
      <c r="T848" s="10"/>
      <c r="U848" s="10"/>
      <c r="V848" s="69">
        <f t="shared" si="479"/>
        <v>0</v>
      </c>
      <c r="W848" s="10"/>
      <c r="X848" s="10"/>
      <c r="Y848" s="10"/>
      <c r="Z848" s="10"/>
      <c r="AA848" s="69"/>
      <c r="AB848" s="10"/>
      <c r="AC848" s="10"/>
      <c r="AD848" s="10"/>
      <c r="AE848" s="10"/>
      <c r="AF848" s="69"/>
      <c r="AG848" s="22">
        <f t="shared" si="480"/>
        <v>50</v>
      </c>
      <c r="AH848" s="10">
        <v>22</v>
      </c>
    </row>
    <row r="849" spans="1:35" ht="15.75" x14ac:dyDescent="0.25">
      <c r="A849" s="10" t="s">
        <v>616</v>
      </c>
      <c r="B849" s="10" t="s">
        <v>225</v>
      </c>
      <c r="C849" s="10"/>
      <c r="D849" s="10"/>
      <c r="E849" s="10"/>
      <c r="F849" s="10"/>
      <c r="G849" s="69"/>
      <c r="H849" s="10"/>
      <c r="I849" s="10"/>
      <c r="J849" s="10"/>
      <c r="K849" s="10"/>
      <c r="L849" s="69"/>
      <c r="M849" s="10">
        <v>23</v>
      </c>
      <c r="N849" s="10">
        <v>24</v>
      </c>
      <c r="O849" s="10">
        <v>25</v>
      </c>
      <c r="P849" s="10"/>
      <c r="Q849" s="69">
        <f t="shared" si="478"/>
        <v>72</v>
      </c>
      <c r="R849" s="10"/>
      <c r="S849" s="10" t="s">
        <v>187</v>
      </c>
      <c r="T849" s="10" t="s">
        <v>187</v>
      </c>
      <c r="U849" s="10" t="s">
        <v>187</v>
      </c>
      <c r="V849" s="69">
        <f t="shared" si="479"/>
        <v>0</v>
      </c>
      <c r="W849" s="10"/>
      <c r="X849" s="10"/>
      <c r="Y849" s="10"/>
      <c r="Z849" s="10"/>
      <c r="AA849" s="69"/>
      <c r="AB849" s="10"/>
      <c r="AC849" s="10"/>
      <c r="AD849" s="10"/>
      <c r="AE849" s="10"/>
      <c r="AF849" s="69"/>
      <c r="AG849" s="22">
        <f t="shared" si="480"/>
        <v>72</v>
      </c>
      <c r="AH849" s="10">
        <v>25</v>
      </c>
    </row>
    <row r="850" spans="1:35" ht="31.5" x14ac:dyDescent="0.25">
      <c r="A850" s="10" t="s">
        <v>616</v>
      </c>
      <c r="B850" s="10" t="s">
        <v>618</v>
      </c>
      <c r="C850" s="10" t="s">
        <v>187</v>
      </c>
      <c r="D850" s="10" t="s">
        <v>187</v>
      </c>
      <c r="E850" s="10"/>
      <c r="F850" s="10"/>
      <c r="G850" s="69"/>
      <c r="H850" s="10"/>
      <c r="I850" s="10"/>
      <c r="J850" s="10"/>
      <c r="K850" s="10"/>
      <c r="L850" s="69"/>
      <c r="M850" s="10">
        <v>23</v>
      </c>
      <c r="N850" s="10">
        <v>27</v>
      </c>
      <c r="O850" s="10">
        <v>27</v>
      </c>
      <c r="P850" s="10"/>
      <c r="Q850" s="69">
        <f t="shared" si="478"/>
        <v>77</v>
      </c>
      <c r="R850" s="10"/>
      <c r="S850" s="10">
        <v>22</v>
      </c>
      <c r="T850" s="10">
        <v>26</v>
      </c>
      <c r="U850" s="10" t="s">
        <v>187</v>
      </c>
      <c r="V850" s="69">
        <f t="shared" si="479"/>
        <v>48</v>
      </c>
      <c r="W850" s="10"/>
      <c r="X850" s="10"/>
      <c r="Y850" s="10"/>
      <c r="Z850" s="10"/>
      <c r="AA850" s="69"/>
      <c r="AB850" s="10"/>
      <c r="AC850" s="10"/>
      <c r="AD850" s="10"/>
      <c r="AE850" s="10"/>
      <c r="AF850" s="69"/>
      <c r="AG850" s="22">
        <f t="shared" si="480"/>
        <v>125</v>
      </c>
      <c r="AH850" s="10">
        <v>53</v>
      </c>
    </row>
    <row r="851" spans="1:35" ht="31.5" x14ac:dyDescent="0.25">
      <c r="A851" s="10" t="s">
        <v>616</v>
      </c>
      <c r="B851" s="10" t="s">
        <v>619</v>
      </c>
      <c r="C851" s="10" t="s">
        <v>187</v>
      </c>
      <c r="D851" s="10" t="s">
        <v>187</v>
      </c>
      <c r="E851" s="10"/>
      <c r="F851" s="10"/>
      <c r="G851" s="69"/>
      <c r="H851" s="10"/>
      <c r="I851" s="10"/>
      <c r="J851" s="10"/>
      <c r="K851" s="10"/>
      <c r="L851" s="69"/>
      <c r="M851" s="10">
        <v>29</v>
      </c>
      <c r="N851" s="10">
        <v>37</v>
      </c>
      <c r="O851" s="10" t="s">
        <v>187</v>
      </c>
      <c r="P851" s="10"/>
      <c r="Q851" s="69">
        <f t="shared" si="478"/>
        <v>66</v>
      </c>
      <c r="R851" s="10"/>
      <c r="S851" s="10" t="s">
        <v>187</v>
      </c>
      <c r="T851" s="10">
        <v>19</v>
      </c>
      <c r="U851" s="10"/>
      <c r="V851" s="69">
        <f t="shared" si="479"/>
        <v>19</v>
      </c>
      <c r="W851" s="10"/>
      <c r="X851" s="10"/>
      <c r="Y851" s="10"/>
      <c r="Z851" s="10"/>
      <c r="AA851" s="69"/>
      <c r="AB851" s="10"/>
      <c r="AC851" s="10"/>
      <c r="AD851" s="10"/>
      <c r="AE851" s="10"/>
      <c r="AF851" s="69"/>
      <c r="AG851" s="22">
        <f t="shared" si="480"/>
        <v>85</v>
      </c>
      <c r="AH851" s="10">
        <v>19</v>
      </c>
    </row>
    <row r="852" spans="1:35" ht="31.5" x14ac:dyDescent="0.25">
      <c r="A852" s="22" t="s">
        <v>616</v>
      </c>
      <c r="B852" s="22" t="s">
        <v>32</v>
      </c>
      <c r="C852" s="22"/>
      <c r="D852" s="22"/>
      <c r="E852" s="22"/>
      <c r="F852" s="22"/>
      <c r="G852" s="73"/>
      <c r="H852" s="22"/>
      <c r="I852" s="22"/>
      <c r="J852" s="22"/>
      <c r="K852" s="22"/>
      <c r="L852" s="73"/>
      <c r="M852" s="22">
        <f>SUM(M845:M851)</f>
        <v>105</v>
      </c>
      <c r="N852" s="22">
        <f t="shared" ref="N852:AE852" si="481">SUM(N845:N851)</f>
        <v>129</v>
      </c>
      <c r="O852" s="22">
        <f t="shared" si="481"/>
        <v>123</v>
      </c>
      <c r="P852" s="22">
        <f t="shared" si="481"/>
        <v>0</v>
      </c>
      <c r="Q852" s="22">
        <f t="shared" si="481"/>
        <v>357</v>
      </c>
      <c r="R852" s="22">
        <f t="shared" si="481"/>
        <v>0</v>
      </c>
      <c r="S852" s="22">
        <f t="shared" si="481"/>
        <v>34</v>
      </c>
      <c r="T852" s="22">
        <f t="shared" si="481"/>
        <v>45</v>
      </c>
      <c r="U852" s="22">
        <f t="shared" si="481"/>
        <v>0</v>
      </c>
      <c r="V852" s="69">
        <f t="shared" si="479"/>
        <v>79</v>
      </c>
      <c r="W852" s="22">
        <f t="shared" si="481"/>
        <v>0</v>
      </c>
      <c r="X852" s="22">
        <f t="shared" si="481"/>
        <v>0</v>
      </c>
      <c r="Y852" s="22">
        <f t="shared" si="481"/>
        <v>0</v>
      </c>
      <c r="Z852" s="22">
        <f t="shared" si="481"/>
        <v>0</v>
      </c>
      <c r="AA852" s="73"/>
      <c r="AB852" s="22">
        <f t="shared" si="481"/>
        <v>0</v>
      </c>
      <c r="AC852" s="22">
        <f t="shared" si="481"/>
        <v>0</v>
      </c>
      <c r="AD852" s="22">
        <f t="shared" si="481"/>
        <v>0</v>
      </c>
      <c r="AE852" s="22">
        <f t="shared" si="481"/>
        <v>0</v>
      </c>
      <c r="AF852" s="73"/>
      <c r="AG852" s="22">
        <f t="shared" si="480"/>
        <v>436</v>
      </c>
      <c r="AH852" s="22">
        <f>SUM(AH845:AH851)</f>
        <v>150</v>
      </c>
      <c r="AI852">
        <v>436</v>
      </c>
    </row>
    <row r="853" spans="1:35" ht="18.75" x14ac:dyDescent="0.3">
      <c r="A853" s="27" t="s">
        <v>621</v>
      </c>
    </row>
    <row r="854" spans="1:35" ht="31.5" customHeight="1" x14ac:dyDescent="0.25">
      <c r="A854" s="10" t="s">
        <v>622</v>
      </c>
      <c r="B854" s="10" t="s">
        <v>623</v>
      </c>
      <c r="C854" s="10"/>
      <c r="D854" s="10"/>
      <c r="E854" s="10"/>
      <c r="F854" s="10"/>
      <c r="G854" s="69"/>
      <c r="H854" s="10"/>
      <c r="I854" s="10"/>
      <c r="J854" s="10"/>
      <c r="K854" s="10"/>
      <c r="L854" s="69"/>
      <c r="M854" s="10">
        <v>12</v>
      </c>
      <c r="N854" s="10">
        <v>11</v>
      </c>
      <c r="O854" s="10">
        <v>11</v>
      </c>
      <c r="P854" s="10">
        <v>0</v>
      </c>
      <c r="Q854" s="69">
        <f>SUM(M854:P854)</f>
        <v>34</v>
      </c>
      <c r="R854" s="10"/>
      <c r="S854" s="10">
        <v>33</v>
      </c>
      <c r="T854" s="10">
        <v>19</v>
      </c>
      <c r="U854" s="10">
        <v>0</v>
      </c>
      <c r="V854" s="69">
        <f>SUM(R854:U854)</f>
        <v>52</v>
      </c>
      <c r="W854" s="10"/>
      <c r="X854" s="10"/>
      <c r="Y854" s="10"/>
      <c r="Z854" s="10"/>
      <c r="AA854" s="69"/>
      <c r="AB854" s="10"/>
      <c r="AC854" s="10"/>
      <c r="AD854" s="10"/>
      <c r="AE854" s="10">
        <v>0</v>
      </c>
      <c r="AF854" s="69"/>
      <c r="AG854" s="22">
        <f>V854+Q854</f>
        <v>86</v>
      </c>
      <c r="AH854" s="10">
        <v>30</v>
      </c>
    </row>
    <row r="855" spans="1:35" ht="15.75" x14ac:dyDescent="0.25">
      <c r="A855" s="10" t="s">
        <v>622</v>
      </c>
      <c r="B855" s="10" t="s">
        <v>113</v>
      </c>
      <c r="C855" s="10"/>
      <c r="D855" s="10"/>
      <c r="E855" s="10"/>
      <c r="F855" s="10"/>
      <c r="G855" s="69"/>
      <c r="H855" s="10"/>
      <c r="I855" s="10"/>
      <c r="J855" s="10"/>
      <c r="K855" s="10"/>
      <c r="L855" s="69"/>
      <c r="M855" s="10">
        <v>4</v>
      </c>
      <c r="N855" s="10" t="s">
        <v>187</v>
      </c>
      <c r="O855" s="10" t="s">
        <v>187</v>
      </c>
      <c r="P855" s="10"/>
      <c r="Q855" s="69">
        <f t="shared" ref="Q855:Q856" si="482">SUM(M855:P855)</f>
        <v>4</v>
      </c>
      <c r="R855" s="10"/>
      <c r="S855" s="10" t="s">
        <v>187</v>
      </c>
      <c r="T855" s="10" t="s">
        <v>187</v>
      </c>
      <c r="U855" s="10"/>
      <c r="V855" s="69">
        <f t="shared" ref="V855:V857" si="483">SUM(R855:U855)</f>
        <v>0</v>
      </c>
      <c r="W855" s="10"/>
      <c r="X855" s="10"/>
      <c r="Y855" s="10"/>
      <c r="Z855" s="10"/>
      <c r="AA855" s="69"/>
      <c r="AB855" s="10"/>
      <c r="AC855" s="10"/>
      <c r="AD855" s="10"/>
      <c r="AE855" s="10"/>
      <c r="AF855" s="69"/>
      <c r="AG855" s="22">
        <f t="shared" ref="AG855:AG857" si="484">V855+Q855</f>
        <v>4</v>
      </c>
      <c r="AH855" s="10" t="s">
        <v>187</v>
      </c>
    </row>
    <row r="856" spans="1:35" ht="15.75" x14ac:dyDescent="0.25">
      <c r="A856" s="10" t="s">
        <v>622</v>
      </c>
      <c r="B856" s="10" t="s">
        <v>212</v>
      </c>
      <c r="C856" s="10"/>
      <c r="D856" s="10"/>
      <c r="E856" s="10"/>
      <c r="F856" s="10"/>
      <c r="G856" s="69"/>
      <c r="H856" s="10"/>
      <c r="I856" s="10"/>
      <c r="J856" s="10"/>
      <c r="K856" s="10"/>
      <c r="L856" s="69"/>
      <c r="M856" s="10">
        <v>8</v>
      </c>
      <c r="N856" s="10" t="s">
        <v>187</v>
      </c>
      <c r="O856" s="10" t="s">
        <v>187</v>
      </c>
      <c r="P856" s="10"/>
      <c r="Q856" s="69">
        <f t="shared" si="482"/>
        <v>8</v>
      </c>
      <c r="R856" s="10"/>
      <c r="S856" s="10" t="s">
        <v>187</v>
      </c>
      <c r="T856" s="10" t="s">
        <v>187</v>
      </c>
      <c r="U856" s="10"/>
      <c r="V856" s="69">
        <f t="shared" si="483"/>
        <v>0</v>
      </c>
      <c r="W856" s="10"/>
      <c r="X856" s="10"/>
      <c r="Y856" s="10"/>
      <c r="Z856" s="10"/>
      <c r="AA856" s="69"/>
      <c r="AB856" s="10"/>
      <c r="AC856" s="10"/>
      <c r="AD856" s="10"/>
      <c r="AE856" s="10"/>
      <c r="AF856" s="69"/>
      <c r="AG856" s="22">
        <f t="shared" si="484"/>
        <v>8</v>
      </c>
      <c r="AH856" s="10" t="s">
        <v>187</v>
      </c>
    </row>
    <row r="857" spans="1:35" ht="15.75" x14ac:dyDescent="0.25">
      <c r="A857" s="22" t="s">
        <v>622</v>
      </c>
      <c r="B857" s="22" t="s">
        <v>32</v>
      </c>
      <c r="C857" s="22"/>
      <c r="D857" s="22"/>
      <c r="E857" s="22"/>
      <c r="F857" s="22"/>
      <c r="G857" s="73"/>
      <c r="H857" s="22"/>
      <c r="I857" s="22"/>
      <c r="J857" s="22"/>
      <c r="K857" s="22"/>
      <c r="L857" s="73"/>
      <c r="M857" s="22">
        <f>SUM(M854:M856)</f>
        <v>24</v>
      </c>
      <c r="N857" s="22">
        <f t="shared" ref="N857:AE857" si="485">SUM(N854:N856)</f>
        <v>11</v>
      </c>
      <c r="O857" s="22">
        <f t="shared" si="485"/>
        <v>11</v>
      </c>
      <c r="P857" s="22">
        <f t="shared" si="485"/>
        <v>0</v>
      </c>
      <c r="Q857" s="22">
        <f t="shared" si="485"/>
        <v>46</v>
      </c>
      <c r="R857" s="22">
        <f t="shared" si="485"/>
        <v>0</v>
      </c>
      <c r="S857" s="22">
        <f t="shared" si="485"/>
        <v>33</v>
      </c>
      <c r="T857" s="22">
        <f t="shared" si="485"/>
        <v>19</v>
      </c>
      <c r="U857" s="22">
        <f t="shared" si="485"/>
        <v>0</v>
      </c>
      <c r="V857" s="69">
        <f t="shared" si="483"/>
        <v>52</v>
      </c>
      <c r="W857" s="22">
        <f t="shared" si="485"/>
        <v>0</v>
      </c>
      <c r="X857" s="22">
        <f t="shared" si="485"/>
        <v>0</v>
      </c>
      <c r="Y857" s="22">
        <f t="shared" si="485"/>
        <v>0</v>
      </c>
      <c r="Z857" s="22">
        <f t="shared" si="485"/>
        <v>0</v>
      </c>
      <c r="AA857" s="73"/>
      <c r="AB857" s="22">
        <f t="shared" si="485"/>
        <v>0</v>
      </c>
      <c r="AC857" s="22">
        <f t="shared" si="485"/>
        <v>0</v>
      </c>
      <c r="AD857" s="22">
        <f t="shared" si="485"/>
        <v>0</v>
      </c>
      <c r="AE857" s="22">
        <f t="shared" si="485"/>
        <v>0</v>
      </c>
      <c r="AF857" s="73"/>
      <c r="AG857" s="22">
        <f t="shared" si="484"/>
        <v>98</v>
      </c>
      <c r="AH857" s="22">
        <f>SUM(AH854:AH856)</f>
        <v>30</v>
      </c>
      <c r="AI857">
        <v>98</v>
      </c>
    </row>
    <row r="858" spans="1:35" ht="18.75" x14ac:dyDescent="0.3">
      <c r="A858" s="27" t="s">
        <v>624</v>
      </c>
    </row>
    <row r="859" spans="1:35" ht="31.5" x14ac:dyDescent="0.25">
      <c r="A859" s="10" t="s">
        <v>625</v>
      </c>
      <c r="B859" s="10" t="s">
        <v>9</v>
      </c>
      <c r="C859" s="10"/>
      <c r="D859" s="10"/>
      <c r="E859" s="10"/>
      <c r="F859" s="10"/>
      <c r="G859" s="69"/>
      <c r="H859" s="10"/>
      <c r="I859" s="10"/>
      <c r="J859" s="10"/>
      <c r="K859" s="10"/>
      <c r="L859" s="69"/>
      <c r="M859" s="10">
        <v>2</v>
      </c>
      <c r="N859" s="10">
        <v>6</v>
      </c>
      <c r="O859" s="10">
        <v>6</v>
      </c>
      <c r="P859" s="10">
        <v>0</v>
      </c>
      <c r="Q859" s="69">
        <f>SUM(M859:P859)</f>
        <v>14</v>
      </c>
      <c r="R859" s="10" t="s">
        <v>15</v>
      </c>
      <c r="S859" s="10">
        <v>4</v>
      </c>
      <c r="T859" s="10">
        <v>1</v>
      </c>
      <c r="U859" s="10">
        <v>0</v>
      </c>
      <c r="V859" s="69">
        <f>SUM(S859:U859)</f>
        <v>5</v>
      </c>
      <c r="W859" s="10"/>
      <c r="X859" s="10"/>
      <c r="Y859" s="10"/>
      <c r="Z859" s="10"/>
      <c r="AA859" s="69"/>
      <c r="AB859" s="10"/>
      <c r="AC859" s="10"/>
      <c r="AD859" s="10"/>
      <c r="AE859" s="10">
        <v>0</v>
      </c>
      <c r="AF859" s="69"/>
      <c r="AG859" s="22">
        <f>V859+Q859</f>
        <v>19</v>
      </c>
      <c r="AH859" s="10">
        <v>7</v>
      </c>
    </row>
    <row r="860" spans="1:35" ht="31.5" x14ac:dyDescent="0.25">
      <c r="A860" s="10" t="s">
        <v>625</v>
      </c>
      <c r="B860" s="10" t="s">
        <v>269</v>
      </c>
      <c r="C860" s="10"/>
      <c r="D860" s="10"/>
      <c r="E860" s="10"/>
      <c r="F860" s="10"/>
      <c r="G860" s="69"/>
      <c r="H860" s="10"/>
      <c r="I860" s="10"/>
      <c r="J860" s="10"/>
      <c r="K860" s="10"/>
      <c r="L860" s="69"/>
      <c r="M860" s="10">
        <v>3</v>
      </c>
      <c r="N860" s="10">
        <v>9</v>
      </c>
      <c r="O860" s="10">
        <v>7</v>
      </c>
      <c r="P860" s="10"/>
      <c r="Q860" s="69">
        <f t="shared" ref="Q860:Q861" si="486">SUM(M860:P860)</f>
        <v>19</v>
      </c>
      <c r="R860" s="10"/>
      <c r="S860" s="10">
        <v>3</v>
      </c>
      <c r="T860" s="10">
        <v>1</v>
      </c>
      <c r="U860" s="10"/>
      <c r="V860" s="69">
        <f t="shared" ref="V860:V862" si="487">SUM(S860:U860)</f>
        <v>4</v>
      </c>
      <c r="W860" s="10"/>
      <c r="X860" s="10"/>
      <c r="Y860" s="10"/>
      <c r="Z860" s="10"/>
      <c r="AA860" s="69"/>
      <c r="AB860" s="10"/>
      <c r="AC860" s="10"/>
      <c r="AD860" s="10"/>
      <c r="AE860" s="10"/>
      <c r="AF860" s="69"/>
      <c r="AG860" s="22">
        <f t="shared" ref="AG860:AG862" si="488">V860+Q860</f>
        <v>23</v>
      </c>
      <c r="AH860" s="10">
        <v>8</v>
      </c>
    </row>
    <row r="861" spans="1:35" ht="15.75" x14ac:dyDescent="0.25">
      <c r="A861" s="10" t="s">
        <v>625</v>
      </c>
      <c r="B861" s="10" t="s">
        <v>626</v>
      </c>
      <c r="C861" s="10"/>
      <c r="D861" s="10"/>
      <c r="E861" s="10"/>
      <c r="F861" s="10"/>
      <c r="G861" s="69"/>
      <c r="H861" s="10"/>
      <c r="I861" s="10"/>
      <c r="J861" s="10"/>
      <c r="K861" s="10"/>
      <c r="L861" s="69"/>
      <c r="M861" s="10">
        <v>3</v>
      </c>
      <c r="N861" s="10">
        <v>1</v>
      </c>
      <c r="O861" s="10">
        <v>0</v>
      </c>
      <c r="P861" s="10"/>
      <c r="Q861" s="69">
        <f t="shared" si="486"/>
        <v>4</v>
      </c>
      <c r="R861" s="10"/>
      <c r="S861" s="10">
        <v>4</v>
      </c>
      <c r="T861" s="10">
        <v>4</v>
      </c>
      <c r="U861" s="10"/>
      <c r="V861" s="69">
        <f t="shared" si="487"/>
        <v>8</v>
      </c>
      <c r="W861" s="10"/>
      <c r="X861" s="10"/>
      <c r="Y861" s="10"/>
      <c r="Z861" s="10"/>
      <c r="AA861" s="69"/>
      <c r="AB861" s="10"/>
      <c r="AC861" s="10"/>
      <c r="AD861" s="10"/>
      <c r="AE861" s="10"/>
      <c r="AF861" s="69"/>
      <c r="AG861" s="22">
        <f t="shared" si="488"/>
        <v>12</v>
      </c>
      <c r="AH861" s="10">
        <v>4</v>
      </c>
    </row>
    <row r="862" spans="1:35" ht="15.75" x14ac:dyDescent="0.25">
      <c r="A862" s="22" t="s">
        <v>625</v>
      </c>
      <c r="B862" s="22" t="s">
        <v>16</v>
      </c>
      <c r="C862" s="22"/>
      <c r="D862" s="22"/>
      <c r="E862" s="22"/>
      <c r="F862" s="22"/>
      <c r="G862" s="73"/>
      <c r="H862" s="22"/>
      <c r="I862" s="22"/>
      <c r="J862" s="22"/>
      <c r="K862" s="22"/>
      <c r="L862" s="73"/>
      <c r="M862" s="22">
        <f>SUM(M859:M861)</f>
        <v>8</v>
      </c>
      <c r="N862" s="22">
        <f t="shared" ref="N862:AE862" si="489">SUM(N859:N861)</f>
        <v>16</v>
      </c>
      <c r="O862" s="22">
        <f t="shared" si="489"/>
        <v>13</v>
      </c>
      <c r="P862" s="22">
        <f t="shared" si="489"/>
        <v>0</v>
      </c>
      <c r="Q862" s="22">
        <f t="shared" si="489"/>
        <v>37</v>
      </c>
      <c r="R862" s="22">
        <f t="shared" si="489"/>
        <v>0</v>
      </c>
      <c r="S862" s="22">
        <f t="shared" si="489"/>
        <v>11</v>
      </c>
      <c r="T862" s="22">
        <f t="shared" si="489"/>
        <v>6</v>
      </c>
      <c r="U862" s="22">
        <f t="shared" si="489"/>
        <v>0</v>
      </c>
      <c r="V862" s="69">
        <f t="shared" si="487"/>
        <v>17</v>
      </c>
      <c r="W862" s="22">
        <f t="shared" si="489"/>
        <v>0</v>
      </c>
      <c r="X862" s="22">
        <f t="shared" si="489"/>
        <v>0</v>
      </c>
      <c r="Y862" s="22">
        <f t="shared" si="489"/>
        <v>0</v>
      </c>
      <c r="Z862" s="22">
        <f t="shared" si="489"/>
        <v>0</v>
      </c>
      <c r="AA862" s="73"/>
      <c r="AB862" s="22">
        <f t="shared" si="489"/>
        <v>0</v>
      </c>
      <c r="AC862" s="22">
        <f t="shared" si="489"/>
        <v>0</v>
      </c>
      <c r="AD862" s="22">
        <f t="shared" si="489"/>
        <v>0</v>
      </c>
      <c r="AE862" s="22">
        <f t="shared" si="489"/>
        <v>0</v>
      </c>
      <c r="AF862" s="73"/>
      <c r="AG862" s="22">
        <f t="shared" si="488"/>
        <v>54</v>
      </c>
      <c r="AH862" s="22">
        <f>SUM(AH859:AH861)</f>
        <v>19</v>
      </c>
      <c r="AI862">
        <v>54</v>
      </c>
    </row>
    <row r="863" spans="1:35" ht="18.75" x14ac:dyDescent="0.3">
      <c r="A863" s="27" t="s">
        <v>628</v>
      </c>
    </row>
    <row r="864" spans="1:35" ht="33.75" customHeight="1" x14ac:dyDescent="0.25">
      <c r="A864" s="10" t="s">
        <v>629</v>
      </c>
      <c r="B864" s="10" t="s">
        <v>270</v>
      </c>
      <c r="C864" s="10"/>
      <c r="D864" s="10"/>
      <c r="E864" s="10"/>
      <c r="F864" s="10"/>
      <c r="G864" s="69"/>
      <c r="H864" s="10"/>
      <c r="I864" s="10"/>
      <c r="J864" s="10"/>
      <c r="K864" s="10"/>
      <c r="L864" s="69"/>
      <c r="M864" s="48">
        <v>90</v>
      </c>
      <c r="N864" s="47">
        <v>56</v>
      </c>
      <c r="O864" s="47">
        <v>68</v>
      </c>
      <c r="P864" s="47">
        <v>0</v>
      </c>
      <c r="Q864" s="93">
        <f>SUM(M864:P864)</f>
        <v>214</v>
      </c>
      <c r="R864" s="47"/>
      <c r="S864" s="47">
        <v>34</v>
      </c>
      <c r="T864" s="47">
        <v>27</v>
      </c>
      <c r="U864" s="47">
        <v>0</v>
      </c>
      <c r="V864" s="81">
        <f>SUM(R864:U864)</f>
        <v>61</v>
      </c>
      <c r="W864" s="47"/>
      <c r="X864" s="47"/>
      <c r="Y864" s="47"/>
      <c r="Z864" s="47"/>
      <c r="AA864" s="81"/>
      <c r="AB864" s="47"/>
      <c r="AC864" s="47">
        <v>5</v>
      </c>
      <c r="AD864" s="47">
        <v>2</v>
      </c>
      <c r="AE864" s="10">
        <v>0</v>
      </c>
      <c r="AF864" s="69">
        <f>SUM(AB864:AE864)</f>
        <v>7</v>
      </c>
      <c r="AG864" s="38">
        <f>AF864+V864+Q864</f>
        <v>282</v>
      </c>
      <c r="AH864" s="49">
        <v>97</v>
      </c>
    </row>
    <row r="865" spans="1:35" ht="50.25" customHeight="1" x14ac:dyDescent="0.25">
      <c r="A865" s="10" t="s">
        <v>629</v>
      </c>
      <c r="B865" s="10" t="s">
        <v>316</v>
      </c>
      <c r="C865" s="10"/>
      <c r="D865" s="10"/>
      <c r="E865" s="10"/>
      <c r="F865" s="10"/>
      <c r="G865" s="69"/>
      <c r="H865" s="10"/>
      <c r="I865" s="10"/>
      <c r="J865" s="10"/>
      <c r="K865" s="10"/>
      <c r="L865" s="69"/>
      <c r="M865" s="47">
        <v>30</v>
      </c>
      <c r="N865" s="47">
        <v>46</v>
      </c>
      <c r="O865" s="47">
        <v>24</v>
      </c>
      <c r="P865" s="47"/>
      <c r="Q865" s="93">
        <f t="shared" ref="Q865:Q866" si="490">SUM(M865:P865)</f>
        <v>100</v>
      </c>
      <c r="R865" s="47"/>
      <c r="S865" s="47">
        <v>11</v>
      </c>
      <c r="T865" s="47">
        <v>14</v>
      </c>
      <c r="U865" s="47"/>
      <c r="V865" s="81">
        <f t="shared" ref="V865:V867" si="491">SUM(R865:U865)</f>
        <v>25</v>
      </c>
      <c r="W865" s="47"/>
      <c r="X865" s="47"/>
      <c r="Y865" s="47"/>
      <c r="Z865" s="47"/>
      <c r="AA865" s="81"/>
      <c r="AB865" s="47">
        <v>2</v>
      </c>
      <c r="AC865" s="47">
        <v>2</v>
      </c>
      <c r="AD865" s="47">
        <v>1</v>
      </c>
      <c r="AE865" s="10">
        <v>0</v>
      </c>
      <c r="AF865" s="69">
        <f t="shared" ref="AF865:AF866" si="492">SUM(AB865:AE865)</f>
        <v>5</v>
      </c>
      <c r="AG865" s="38">
        <f t="shared" ref="AG865:AG867" si="493">AF865+V865+Q865</f>
        <v>130</v>
      </c>
      <c r="AH865" s="49">
        <v>39</v>
      </c>
    </row>
    <row r="866" spans="1:35" ht="29.25" customHeight="1" x14ac:dyDescent="0.25">
      <c r="A866" s="10" t="s">
        <v>629</v>
      </c>
      <c r="B866" s="10" t="s">
        <v>283</v>
      </c>
      <c r="C866" s="10"/>
      <c r="D866" s="10"/>
      <c r="E866" s="10"/>
      <c r="F866" s="10"/>
      <c r="G866" s="69"/>
      <c r="H866" s="10"/>
      <c r="I866" s="10"/>
      <c r="J866" s="10"/>
      <c r="K866" s="10"/>
      <c r="L866" s="69"/>
      <c r="M866" s="47">
        <v>76</v>
      </c>
      <c r="N866" s="47">
        <v>53</v>
      </c>
      <c r="O866" s="47">
        <v>73</v>
      </c>
      <c r="P866" s="47"/>
      <c r="Q866" s="93">
        <f t="shared" si="490"/>
        <v>202</v>
      </c>
      <c r="R866" s="47"/>
      <c r="S866" s="47">
        <v>18</v>
      </c>
      <c r="T866" s="47">
        <v>30</v>
      </c>
      <c r="U866" s="47"/>
      <c r="V866" s="81">
        <f t="shared" si="491"/>
        <v>48</v>
      </c>
      <c r="W866" s="47"/>
      <c r="X866" s="47"/>
      <c r="Y866" s="47"/>
      <c r="Z866" s="47"/>
      <c r="AA866" s="81"/>
      <c r="AB866" s="47">
        <v>6</v>
      </c>
      <c r="AC866" s="47">
        <v>8</v>
      </c>
      <c r="AD866" s="47">
        <v>3</v>
      </c>
      <c r="AE866" s="10"/>
      <c r="AF866" s="69">
        <f t="shared" si="492"/>
        <v>17</v>
      </c>
      <c r="AG866" s="38">
        <f t="shared" si="493"/>
        <v>267</v>
      </c>
      <c r="AH866" s="49">
        <v>0</v>
      </c>
    </row>
    <row r="867" spans="1:35" ht="15.75" x14ac:dyDescent="0.25">
      <c r="A867" s="22" t="s">
        <v>629</v>
      </c>
      <c r="B867" s="22" t="s">
        <v>32</v>
      </c>
      <c r="C867" s="22"/>
      <c r="D867" s="22"/>
      <c r="E867" s="22"/>
      <c r="F867" s="22"/>
      <c r="G867" s="73"/>
      <c r="H867" s="22"/>
      <c r="I867" s="22"/>
      <c r="J867" s="22"/>
      <c r="K867" s="22"/>
      <c r="L867" s="73"/>
      <c r="M867" s="38">
        <f>M866+M865+M864</f>
        <v>196</v>
      </c>
      <c r="N867" s="38">
        <f t="shared" ref="N867:AF867" si="494">N866+N865+N864</f>
        <v>155</v>
      </c>
      <c r="O867" s="38">
        <f t="shared" si="494"/>
        <v>165</v>
      </c>
      <c r="P867" s="38">
        <f t="shared" si="494"/>
        <v>0</v>
      </c>
      <c r="Q867" s="38">
        <f t="shared" si="494"/>
        <v>516</v>
      </c>
      <c r="R867" s="38">
        <f t="shared" si="494"/>
        <v>0</v>
      </c>
      <c r="S867" s="38">
        <f t="shared" si="494"/>
        <v>63</v>
      </c>
      <c r="T867" s="38">
        <f t="shared" si="494"/>
        <v>71</v>
      </c>
      <c r="U867" s="38">
        <f t="shared" si="494"/>
        <v>0</v>
      </c>
      <c r="V867" s="81">
        <f t="shared" si="491"/>
        <v>134</v>
      </c>
      <c r="W867" s="38">
        <f t="shared" si="494"/>
        <v>0</v>
      </c>
      <c r="X867" s="38">
        <f t="shared" si="494"/>
        <v>0</v>
      </c>
      <c r="Y867" s="38">
        <f t="shared" si="494"/>
        <v>0</v>
      </c>
      <c r="Z867" s="38">
        <f t="shared" si="494"/>
        <v>0</v>
      </c>
      <c r="AA867" s="82"/>
      <c r="AB867" s="38">
        <f t="shared" si="494"/>
        <v>8</v>
      </c>
      <c r="AC867" s="38">
        <f t="shared" si="494"/>
        <v>15</v>
      </c>
      <c r="AD867" s="38">
        <f t="shared" si="494"/>
        <v>6</v>
      </c>
      <c r="AE867" s="38">
        <f t="shared" si="494"/>
        <v>0</v>
      </c>
      <c r="AF867" s="38">
        <f t="shared" si="494"/>
        <v>29</v>
      </c>
      <c r="AG867" s="38">
        <f t="shared" si="493"/>
        <v>679</v>
      </c>
      <c r="AH867" s="50">
        <f>SUM(AH864:AH866)</f>
        <v>136</v>
      </c>
      <c r="AI867">
        <v>679</v>
      </c>
    </row>
    <row r="868" spans="1:35" ht="18.75" x14ac:dyDescent="0.3">
      <c r="A868" s="27" t="s">
        <v>631</v>
      </c>
    </row>
    <row r="869" spans="1:35" ht="31.5" customHeight="1" x14ac:dyDescent="0.25">
      <c r="A869" s="10" t="s">
        <v>632</v>
      </c>
      <c r="B869" s="10" t="s">
        <v>351</v>
      </c>
      <c r="C869" s="10"/>
      <c r="D869" s="10"/>
      <c r="E869" s="10"/>
      <c r="F869" s="10"/>
      <c r="G869" s="69"/>
      <c r="H869" s="10"/>
      <c r="I869" s="10"/>
      <c r="J869" s="10"/>
      <c r="K869" s="10"/>
      <c r="L869" s="69"/>
      <c r="M869" s="10">
        <v>63</v>
      </c>
      <c r="N869" s="10">
        <v>38</v>
      </c>
      <c r="O869" s="10"/>
      <c r="P869" s="10">
        <v>0</v>
      </c>
      <c r="Q869" s="69">
        <f>SUM(M869:P869)</f>
        <v>101</v>
      </c>
      <c r="R869" s="10"/>
      <c r="S869" s="10">
        <v>18</v>
      </c>
      <c r="T869" s="10">
        <v>7</v>
      </c>
      <c r="U869" s="10">
        <v>0</v>
      </c>
      <c r="V869" s="69">
        <f>SUM(R869:U869)</f>
        <v>25</v>
      </c>
      <c r="W869" s="10"/>
      <c r="X869" s="10"/>
      <c r="Y869" s="10"/>
      <c r="Z869" s="10"/>
      <c r="AA869" s="69"/>
      <c r="AB869" s="10"/>
      <c r="AC869" s="10"/>
      <c r="AD869" s="10"/>
      <c r="AE869" s="10">
        <v>0</v>
      </c>
      <c r="AF869" s="69"/>
      <c r="AG869" s="22">
        <f>V869+Q869</f>
        <v>126</v>
      </c>
      <c r="AH869" s="10">
        <v>7</v>
      </c>
    </row>
    <row r="870" spans="1:35" ht="29.25" customHeight="1" x14ac:dyDescent="0.25">
      <c r="A870" s="10" t="s">
        <v>632</v>
      </c>
      <c r="B870" s="10" t="s">
        <v>633</v>
      </c>
      <c r="C870" s="10"/>
      <c r="D870" s="10"/>
      <c r="E870" s="10"/>
      <c r="F870" s="10"/>
      <c r="G870" s="69"/>
      <c r="H870" s="10"/>
      <c r="I870" s="10"/>
      <c r="J870" s="10"/>
      <c r="K870" s="10"/>
      <c r="L870" s="69"/>
      <c r="M870" s="10">
        <v>13</v>
      </c>
      <c r="N870" s="10">
        <v>14</v>
      </c>
      <c r="O870" s="10"/>
      <c r="P870" s="10"/>
      <c r="Q870" s="69">
        <f t="shared" ref="Q870:Q873" si="495">SUM(M870:P870)</f>
        <v>27</v>
      </c>
      <c r="R870" s="10"/>
      <c r="S870" s="10">
        <v>8</v>
      </c>
      <c r="T870" s="10"/>
      <c r="U870" s="10"/>
      <c r="V870" s="69">
        <f t="shared" ref="V870:V874" si="496">SUM(R870:U870)</f>
        <v>8</v>
      </c>
      <c r="W870" s="10"/>
      <c r="X870" s="10"/>
      <c r="Y870" s="10"/>
      <c r="Z870" s="10"/>
      <c r="AA870" s="69"/>
      <c r="AB870" s="10"/>
      <c r="AC870" s="10"/>
      <c r="AD870" s="10"/>
      <c r="AE870" s="10"/>
      <c r="AF870" s="69"/>
      <c r="AG870" s="22">
        <f t="shared" ref="AG870:AG874" si="497">V870+Q870</f>
        <v>35</v>
      </c>
      <c r="AH870" s="10"/>
    </row>
    <row r="871" spans="1:35" ht="15.75" x14ac:dyDescent="0.25">
      <c r="A871" s="10" t="s">
        <v>632</v>
      </c>
      <c r="B871" s="10" t="s">
        <v>212</v>
      </c>
      <c r="C871" s="10"/>
      <c r="D871" s="10"/>
      <c r="E871" s="10"/>
      <c r="F871" s="10"/>
      <c r="G871" s="69"/>
      <c r="H871" s="10"/>
      <c r="I871" s="10"/>
      <c r="J871" s="10"/>
      <c r="K871" s="10"/>
      <c r="L871" s="69"/>
      <c r="M871" s="10">
        <v>20</v>
      </c>
      <c r="N871" s="10">
        <v>11</v>
      </c>
      <c r="O871" s="10"/>
      <c r="P871" s="10"/>
      <c r="Q871" s="69">
        <f t="shared" si="495"/>
        <v>31</v>
      </c>
      <c r="R871" s="10"/>
      <c r="S871" s="10">
        <v>13</v>
      </c>
      <c r="T871" s="10"/>
      <c r="U871" s="10"/>
      <c r="V871" s="69">
        <f t="shared" si="496"/>
        <v>13</v>
      </c>
      <c r="W871" s="10"/>
      <c r="X871" s="10"/>
      <c r="Y871" s="10"/>
      <c r="Z871" s="10"/>
      <c r="AA871" s="69"/>
      <c r="AB871" s="10"/>
      <c r="AC871" s="10"/>
      <c r="AD871" s="10"/>
      <c r="AE871" s="10"/>
      <c r="AF871" s="69"/>
      <c r="AG871" s="22">
        <f t="shared" si="497"/>
        <v>44</v>
      </c>
      <c r="AH871" s="10" t="s">
        <v>634</v>
      </c>
    </row>
    <row r="872" spans="1:35" ht="15.75" x14ac:dyDescent="0.25">
      <c r="A872" s="10" t="s">
        <v>632</v>
      </c>
      <c r="B872" s="10" t="s">
        <v>222</v>
      </c>
      <c r="C872" s="10"/>
      <c r="D872" s="10"/>
      <c r="E872" s="10"/>
      <c r="F872" s="10"/>
      <c r="G872" s="69"/>
      <c r="H872" s="10"/>
      <c r="I872" s="10"/>
      <c r="J872" s="10"/>
      <c r="K872" s="10"/>
      <c r="L872" s="69"/>
      <c r="M872" s="10">
        <v>39</v>
      </c>
      <c r="N872" s="10">
        <v>43</v>
      </c>
      <c r="O872" s="10"/>
      <c r="P872" s="10"/>
      <c r="Q872" s="69">
        <f t="shared" si="495"/>
        <v>82</v>
      </c>
      <c r="R872" s="10"/>
      <c r="S872" s="10">
        <v>14</v>
      </c>
      <c r="T872" s="10">
        <v>10</v>
      </c>
      <c r="U872" s="10"/>
      <c r="V872" s="69">
        <f t="shared" si="496"/>
        <v>24</v>
      </c>
      <c r="W872" s="10"/>
      <c r="X872" s="10"/>
      <c r="Y872" s="10"/>
      <c r="Z872" s="10"/>
      <c r="AA872" s="69"/>
      <c r="AB872" s="10"/>
      <c r="AC872" s="10"/>
      <c r="AD872" s="10"/>
      <c r="AE872" s="10"/>
      <c r="AF872" s="69"/>
      <c r="AG872" s="22">
        <f t="shared" si="497"/>
        <v>106</v>
      </c>
      <c r="AH872" s="10">
        <v>10</v>
      </c>
    </row>
    <row r="873" spans="1:35" ht="15.75" x14ac:dyDescent="0.25">
      <c r="A873" s="10" t="s">
        <v>632</v>
      </c>
      <c r="B873" s="10" t="s">
        <v>31</v>
      </c>
      <c r="C873" s="10"/>
      <c r="D873" s="10"/>
      <c r="E873" s="10"/>
      <c r="F873" s="10"/>
      <c r="G873" s="69"/>
      <c r="H873" s="10"/>
      <c r="I873" s="10"/>
      <c r="J873" s="10"/>
      <c r="K873" s="10"/>
      <c r="L873" s="69"/>
      <c r="M873" s="10">
        <v>16</v>
      </c>
      <c r="N873" s="10">
        <v>24</v>
      </c>
      <c r="O873" s="10"/>
      <c r="P873" s="10"/>
      <c r="Q873" s="69">
        <f t="shared" si="495"/>
        <v>40</v>
      </c>
      <c r="R873" s="10"/>
      <c r="S873" s="10">
        <v>14</v>
      </c>
      <c r="T873" s="10"/>
      <c r="U873" s="10"/>
      <c r="V873" s="69">
        <f t="shared" si="496"/>
        <v>14</v>
      </c>
      <c r="W873" s="10"/>
      <c r="X873" s="10"/>
      <c r="Y873" s="10"/>
      <c r="Z873" s="10"/>
      <c r="AA873" s="69"/>
      <c r="AB873" s="10"/>
      <c r="AC873" s="10"/>
      <c r="AD873" s="10"/>
      <c r="AE873" s="10"/>
      <c r="AF873" s="69"/>
      <c r="AG873" s="22">
        <f t="shared" si="497"/>
        <v>54</v>
      </c>
      <c r="AH873" s="10">
        <v>0</v>
      </c>
    </row>
    <row r="874" spans="1:35" ht="31.5" x14ac:dyDescent="0.25">
      <c r="A874" s="22" t="s">
        <v>632</v>
      </c>
      <c r="B874" s="22" t="s">
        <v>56</v>
      </c>
      <c r="C874" s="22"/>
      <c r="D874" s="22"/>
      <c r="E874" s="22"/>
      <c r="F874" s="22"/>
      <c r="G874" s="73"/>
      <c r="H874" s="22"/>
      <c r="I874" s="22"/>
      <c r="J874" s="22"/>
      <c r="K874" s="22"/>
      <c r="L874" s="73"/>
      <c r="M874" s="22">
        <f>SUM(M869:M873)</f>
        <v>151</v>
      </c>
      <c r="N874" s="22">
        <f t="shared" ref="N874:AE874" si="498">SUM(N869:N873)</f>
        <v>130</v>
      </c>
      <c r="O874" s="22">
        <f t="shared" si="498"/>
        <v>0</v>
      </c>
      <c r="P874" s="22">
        <f t="shared" si="498"/>
        <v>0</v>
      </c>
      <c r="Q874" s="22">
        <f t="shared" si="498"/>
        <v>281</v>
      </c>
      <c r="R874" s="22">
        <f t="shared" si="498"/>
        <v>0</v>
      </c>
      <c r="S874" s="22">
        <f t="shared" si="498"/>
        <v>67</v>
      </c>
      <c r="T874" s="22">
        <f t="shared" si="498"/>
        <v>17</v>
      </c>
      <c r="U874" s="22">
        <f t="shared" si="498"/>
        <v>0</v>
      </c>
      <c r="V874" s="69">
        <f t="shared" si="496"/>
        <v>84</v>
      </c>
      <c r="W874" s="22">
        <f t="shared" si="498"/>
        <v>0</v>
      </c>
      <c r="X874" s="22">
        <f t="shared" si="498"/>
        <v>0</v>
      </c>
      <c r="Y874" s="22">
        <f t="shared" si="498"/>
        <v>0</v>
      </c>
      <c r="Z874" s="22">
        <f t="shared" si="498"/>
        <v>0</v>
      </c>
      <c r="AA874" s="73"/>
      <c r="AB874" s="22">
        <f t="shared" si="498"/>
        <v>0</v>
      </c>
      <c r="AC874" s="22">
        <f t="shared" si="498"/>
        <v>0</v>
      </c>
      <c r="AD874" s="22">
        <f t="shared" si="498"/>
        <v>0</v>
      </c>
      <c r="AE874" s="22">
        <f t="shared" si="498"/>
        <v>0</v>
      </c>
      <c r="AF874" s="73"/>
      <c r="AG874" s="22">
        <f t="shared" si="497"/>
        <v>365</v>
      </c>
      <c r="AH874" s="22">
        <f>SUM(AH869:AH873)</f>
        <v>17</v>
      </c>
      <c r="AI874">
        <v>365</v>
      </c>
    </row>
    <row r="875" spans="1:35" ht="18.75" x14ac:dyDescent="0.3">
      <c r="A875" s="27" t="s">
        <v>635</v>
      </c>
    </row>
    <row r="876" spans="1:35" ht="60.75" customHeight="1" x14ac:dyDescent="0.25">
      <c r="A876" s="10" t="s">
        <v>636</v>
      </c>
      <c r="B876" s="10" t="s">
        <v>69</v>
      </c>
      <c r="C876" s="10"/>
      <c r="D876" s="10"/>
      <c r="E876" s="10"/>
      <c r="F876" s="10"/>
      <c r="G876" s="69"/>
      <c r="H876" s="10"/>
      <c r="I876" s="10"/>
      <c r="J876" s="10"/>
      <c r="K876" s="10"/>
      <c r="L876" s="69"/>
      <c r="M876" s="10">
        <v>37</v>
      </c>
      <c r="N876" s="10">
        <v>23</v>
      </c>
      <c r="O876" s="10">
        <v>17</v>
      </c>
      <c r="P876" s="10">
        <v>0</v>
      </c>
      <c r="Q876" s="69">
        <f>SUM(M876:P876)</f>
        <v>77</v>
      </c>
      <c r="R876" s="10"/>
      <c r="S876" s="10"/>
      <c r="T876" s="10"/>
      <c r="U876" s="10"/>
      <c r="V876" s="69"/>
      <c r="W876" s="10"/>
      <c r="X876" s="10"/>
      <c r="Y876" s="10"/>
      <c r="Z876" s="10"/>
      <c r="AA876" s="69"/>
      <c r="AB876" s="10"/>
      <c r="AC876" s="10"/>
      <c r="AD876" s="10"/>
      <c r="AE876" s="10">
        <v>0</v>
      </c>
      <c r="AF876" s="69"/>
      <c r="AG876" s="22">
        <f>Q876</f>
        <v>77</v>
      </c>
      <c r="AH876" s="10">
        <v>17</v>
      </c>
    </row>
    <row r="877" spans="1:35" ht="15.75" x14ac:dyDescent="0.25">
      <c r="A877" s="10" t="s">
        <v>636</v>
      </c>
      <c r="B877" s="10" t="s">
        <v>221</v>
      </c>
      <c r="C877" s="10"/>
      <c r="D877" s="10"/>
      <c r="E877" s="10"/>
      <c r="F877" s="10"/>
      <c r="G877" s="69"/>
      <c r="H877" s="10"/>
      <c r="I877" s="10"/>
      <c r="J877" s="10"/>
      <c r="K877" s="10"/>
      <c r="L877" s="69"/>
      <c r="M877" s="10">
        <v>12</v>
      </c>
      <c r="N877" s="10">
        <v>17</v>
      </c>
      <c r="O877" s="10"/>
      <c r="P877" s="10"/>
      <c r="Q877" s="69">
        <f t="shared" ref="Q877:Q884" si="499">SUM(M877:P877)</f>
        <v>29</v>
      </c>
      <c r="R877" s="10"/>
      <c r="S877" s="10"/>
      <c r="T877" s="10"/>
      <c r="U877" s="10"/>
      <c r="V877" s="69"/>
      <c r="W877" s="10"/>
      <c r="X877" s="10"/>
      <c r="Y877" s="10"/>
      <c r="Z877" s="10"/>
      <c r="AA877" s="69"/>
      <c r="AB877" s="10"/>
      <c r="AC877" s="10"/>
      <c r="AD877" s="10"/>
      <c r="AE877" s="10"/>
      <c r="AF877" s="69"/>
      <c r="AG877" s="22">
        <f t="shared" ref="AG877:AG885" si="500">Q877</f>
        <v>29</v>
      </c>
      <c r="AH877" s="10">
        <v>17</v>
      </c>
    </row>
    <row r="878" spans="1:35" ht="15.75" x14ac:dyDescent="0.25">
      <c r="A878" s="10" t="s">
        <v>636</v>
      </c>
      <c r="B878" s="10" t="s">
        <v>226</v>
      </c>
      <c r="C878" s="10"/>
      <c r="D878" s="10"/>
      <c r="E878" s="10"/>
      <c r="F878" s="10"/>
      <c r="G878" s="69"/>
      <c r="H878" s="10"/>
      <c r="I878" s="10"/>
      <c r="J878" s="10"/>
      <c r="K878" s="10"/>
      <c r="L878" s="69"/>
      <c r="M878" s="10">
        <v>14</v>
      </c>
      <c r="N878" s="10">
        <v>28</v>
      </c>
      <c r="O878" s="10">
        <v>28</v>
      </c>
      <c r="P878" s="10"/>
      <c r="Q878" s="69">
        <f t="shared" si="499"/>
        <v>70</v>
      </c>
      <c r="R878" s="10"/>
      <c r="S878" s="10"/>
      <c r="T878" s="10"/>
      <c r="U878" s="10"/>
      <c r="V878" s="69"/>
      <c r="W878" s="10"/>
      <c r="X878" s="10"/>
      <c r="Y878" s="10"/>
      <c r="Z878" s="10"/>
      <c r="AA878" s="69"/>
      <c r="AB878" s="10"/>
      <c r="AC878" s="10"/>
      <c r="AD878" s="10"/>
      <c r="AE878" s="10"/>
      <c r="AF878" s="69"/>
      <c r="AG878" s="22">
        <f t="shared" si="500"/>
        <v>70</v>
      </c>
      <c r="AH878" s="10">
        <v>28</v>
      </c>
    </row>
    <row r="879" spans="1:35" ht="15.75" x14ac:dyDescent="0.25">
      <c r="A879" s="10" t="s">
        <v>636</v>
      </c>
      <c r="B879" s="10" t="s">
        <v>113</v>
      </c>
      <c r="C879" s="10"/>
      <c r="D879" s="10"/>
      <c r="E879" s="10"/>
      <c r="F879" s="10"/>
      <c r="G879" s="69"/>
      <c r="H879" s="10"/>
      <c r="I879" s="10"/>
      <c r="J879" s="10"/>
      <c r="K879" s="10"/>
      <c r="L879" s="69"/>
      <c r="M879" s="10">
        <v>21</v>
      </c>
      <c r="N879" s="10">
        <v>23</v>
      </c>
      <c r="O879" s="10">
        <v>26</v>
      </c>
      <c r="P879" s="10"/>
      <c r="Q879" s="69">
        <f t="shared" si="499"/>
        <v>70</v>
      </c>
      <c r="R879" s="10"/>
      <c r="S879" s="10"/>
      <c r="T879" s="10"/>
      <c r="U879" s="10"/>
      <c r="V879" s="69"/>
      <c r="W879" s="10"/>
      <c r="X879" s="10"/>
      <c r="Y879" s="10"/>
      <c r="Z879" s="10"/>
      <c r="AA879" s="69"/>
      <c r="AB879" s="10"/>
      <c r="AC879" s="10"/>
      <c r="AD879" s="10"/>
      <c r="AE879" s="10"/>
      <c r="AF879" s="69"/>
      <c r="AG879" s="22">
        <f t="shared" si="500"/>
        <v>70</v>
      </c>
      <c r="AH879" s="10">
        <v>26</v>
      </c>
    </row>
    <row r="880" spans="1:35" ht="31.5" x14ac:dyDescent="0.25">
      <c r="A880" s="10" t="s">
        <v>636</v>
      </c>
      <c r="B880" s="10" t="s">
        <v>637</v>
      </c>
      <c r="C880" s="10"/>
      <c r="D880" s="10"/>
      <c r="E880" s="10"/>
      <c r="F880" s="10"/>
      <c r="G880" s="69"/>
      <c r="H880" s="10"/>
      <c r="I880" s="10"/>
      <c r="J880" s="10"/>
      <c r="K880" s="10"/>
      <c r="L880" s="69"/>
      <c r="M880" s="10">
        <v>34</v>
      </c>
      <c r="N880" s="10">
        <v>39</v>
      </c>
      <c r="O880" s="10">
        <v>38</v>
      </c>
      <c r="P880" s="10"/>
      <c r="Q880" s="69">
        <f t="shared" si="499"/>
        <v>111</v>
      </c>
      <c r="R880" s="10"/>
      <c r="S880" s="10"/>
      <c r="T880" s="10"/>
      <c r="U880" s="10"/>
      <c r="V880" s="69"/>
      <c r="W880" s="10"/>
      <c r="X880" s="10"/>
      <c r="Y880" s="10"/>
      <c r="Z880" s="10"/>
      <c r="AA880" s="69"/>
      <c r="AB880" s="10"/>
      <c r="AC880" s="10"/>
      <c r="AD880" s="10"/>
      <c r="AE880" s="10"/>
      <c r="AF880" s="69"/>
      <c r="AG880" s="22">
        <f t="shared" si="500"/>
        <v>111</v>
      </c>
      <c r="AH880" s="10">
        <v>38</v>
      </c>
    </row>
    <row r="881" spans="1:35" ht="31.5" x14ac:dyDescent="0.25">
      <c r="A881" s="10" t="s">
        <v>636</v>
      </c>
      <c r="B881" s="10" t="s">
        <v>638</v>
      </c>
      <c r="C881" s="10"/>
      <c r="D881" s="10"/>
      <c r="E881" s="10"/>
      <c r="F881" s="10"/>
      <c r="G881" s="69"/>
      <c r="H881" s="10"/>
      <c r="I881" s="10"/>
      <c r="J881" s="10"/>
      <c r="K881" s="10"/>
      <c r="L881" s="69"/>
      <c r="M881" s="10">
        <v>20</v>
      </c>
      <c r="N881" s="10">
        <v>13</v>
      </c>
      <c r="O881" s="10">
        <v>18</v>
      </c>
      <c r="P881" s="10"/>
      <c r="Q881" s="69">
        <f t="shared" si="499"/>
        <v>51</v>
      </c>
      <c r="R881" s="10"/>
      <c r="S881" s="10"/>
      <c r="T881" s="10"/>
      <c r="U881" s="10"/>
      <c r="V881" s="69"/>
      <c r="W881" s="10"/>
      <c r="X881" s="10"/>
      <c r="Y881" s="10"/>
      <c r="Z881" s="10"/>
      <c r="AA881" s="69"/>
      <c r="AB881" s="10"/>
      <c r="AC881" s="10"/>
      <c r="AD881" s="10"/>
      <c r="AE881" s="10"/>
      <c r="AF881" s="69"/>
      <c r="AG881" s="22">
        <f t="shared" si="500"/>
        <v>51</v>
      </c>
      <c r="AH881" s="10">
        <v>18</v>
      </c>
    </row>
    <row r="882" spans="1:35" ht="38.25" customHeight="1" x14ac:dyDescent="0.25">
      <c r="A882" s="10" t="s">
        <v>636</v>
      </c>
      <c r="B882" s="10" t="s">
        <v>639</v>
      </c>
      <c r="C882" s="10"/>
      <c r="D882" s="10"/>
      <c r="E882" s="10"/>
      <c r="F882" s="10"/>
      <c r="G882" s="69"/>
      <c r="H882" s="10"/>
      <c r="I882" s="10"/>
      <c r="J882" s="10"/>
      <c r="K882" s="10"/>
      <c r="L882" s="69"/>
      <c r="M882" s="10"/>
      <c r="N882" s="10">
        <v>10</v>
      </c>
      <c r="O882" s="10">
        <v>13</v>
      </c>
      <c r="P882" s="10"/>
      <c r="Q882" s="69">
        <f t="shared" si="499"/>
        <v>23</v>
      </c>
      <c r="R882" s="10"/>
      <c r="S882" s="10"/>
      <c r="T882" s="10"/>
      <c r="U882" s="10"/>
      <c r="V882" s="69"/>
      <c r="W882" s="10"/>
      <c r="X882" s="10"/>
      <c r="Y882" s="10"/>
      <c r="Z882" s="10"/>
      <c r="AA882" s="69"/>
      <c r="AB882" s="10"/>
      <c r="AC882" s="10"/>
      <c r="AD882" s="10"/>
      <c r="AE882" s="10"/>
      <c r="AF882" s="69"/>
      <c r="AG882" s="22">
        <f t="shared" si="500"/>
        <v>23</v>
      </c>
      <c r="AH882" s="10">
        <v>13</v>
      </c>
    </row>
    <row r="883" spans="1:35" ht="31.5" x14ac:dyDescent="0.25">
      <c r="A883" s="10" t="s">
        <v>636</v>
      </c>
      <c r="B883" s="10" t="s">
        <v>269</v>
      </c>
      <c r="C883" s="10"/>
      <c r="D883" s="10"/>
      <c r="E883" s="10"/>
      <c r="F883" s="10"/>
      <c r="G883" s="69"/>
      <c r="H883" s="10"/>
      <c r="I883" s="10"/>
      <c r="J883" s="10"/>
      <c r="K883" s="10"/>
      <c r="L883" s="69"/>
      <c r="M883" s="10"/>
      <c r="N883" s="10"/>
      <c r="O883" s="10">
        <v>15</v>
      </c>
      <c r="P883" s="10"/>
      <c r="Q883" s="69">
        <f t="shared" si="499"/>
        <v>15</v>
      </c>
      <c r="R883" s="10"/>
      <c r="S883" s="10"/>
      <c r="T883" s="10"/>
      <c r="U883" s="10"/>
      <c r="V883" s="69"/>
      <c r="W883" s="10"/>
      <c r="X883" s="10"/>
      <c r="Y883" s="10"/>
      <c r="Z883" s="10"/>
      <c r="AA883" s="69"/>
      <c r="AB883" s="10"/>
      <c r="AC883" s="10"/>
      <c r="AD883" s="10"/>
      <c r="AE883" s="10"/>
      <c r="AF883" s="69"/>
      <c r="AG883" s="22">
        <f t="shared" si="500"/>
        <v>15</v>
      </c>
      <c r="AH883" s="10">
        <v>15</v>
      </c>
    </row>
    <row r="884" spans="1:35" ht="31.5" x14ac:dyDescent="0.25">
      <c r="A884" s="10" t="s">
        <v>636</v>
      </c>
      <c r="B884" s="10" t="s">
        <v>640</v>
      </c>
      <c r="C884" s="10"/>
      <c r="D884" s="10"/>
      <c r="E884" s="10"/>
      <c r="F884" s="10"/>
      <c r="G884" s="69"/>
      <c r="H884" s="10"/>
      <c r="I884" s="10"/>
      <c r="J884" s="10"/>
      <c r="K884" s="10"/>
      <c r="L884" s="69"/>
      <c r="M884" s="10"/>
      <c r="N884" s="10"/>
      <c r="O884" s="10">
        <v>12</v>
      </c>
      <c r="P884" s="10"/>
      <c r="Q884" s="69">
        <f t="shared" si="499"/>
        <v>12</v>
      </c>
      <c r="R884" s="10"/>
      <c r="S884" s="10"/>
      <c r="T884" s="10"/>
      <c r="U884" s="10"/>
      <c r="V884" s="69"/>
      <c r="W884" s="10"/>
      <c r="X884" s="10"/>
      <c r="Y884" s="10"/>
      <c r="Z884" s="10"/>
      <c r="AA884" s="69"/>
      <c r="AB884" s="10"/>
      <c r="AC884" s="10"/>
      <c r="AD884" s="10"/>
      <c r="AE884" s="10"/>
      <c r="AF884" s="69"/>
      <c r="AG884" s="22">
        <f t="shared" si="500"/>
        <v>12</v>
      </c>
      <c r="AH884" s="10">
        <v>12</v>
      </c>
    </row>
    <row r="885" spans="1:35" ht="15.75" x14ac:dyDescent="0.25">
      <c r="A885" s="22" t="s">
        <v>636</v>
      </c>
      <c r="B885" s="22" t="s">
        <v>32</v>
      </c>
      <c r="C885" s="22"/>
      <c r="D885" s="22"/>
      <c r="E885" s="22"/>
      <c r="F885" s="22"/>
      <c r="G885" s="73"/>
      <c r="H885" s="22"/>
      <c r="I885" s="22"/>
      <c r="J885" s="22"/>
      <c r="K885" s="22"/>
      <c r="L885" s="73"/>
      <c r="M885" s="22">
        <f>SUM(M876:M884)</f>
        <v>138</v>
      </c>
      <c r="N885" s="22">
        <f t="shared" ref="N885:AE885" si="501">SUM(N876:N884)</f>
        <v>153</v>
      </c>
      <c r="O885" s="22">
        <f t="shared" si="501"/>
        <v>167</v>
      </c>
      <c r="P885" s="22">
        <f t="shared" si="501"/>
        <v>0</v>
      </c>
      <c r="Q885" s="22">
        <f t="shared" si="501"/>
        <v>458</v>
      </c>
      <c r="R885" s="22">
        <f t="shared" si="501"/>
        <v>0</v>
      </c>
      <c r="S885" s="22">
        <f t="shared" si="501"/>
        <v>0</v>
      </c>
      <c r="T885" s="22">
        <f t="shared" si="501"/>
        <v>0</v>
      </c>
      <c r="U885" s="22">
        <f t="shared" si="501"/>
        <v>0</v>
      </c>
      <c r="V885" s="73"/>
      <c r="W885" s="22">
        <f t="shared" si="501"/>
        <v>0</v>
      </c>
      <c r="X885" s="22">
        <f t="shared" si="501"/>
        <v>0</v>
      </c>
      <c r="Y885" s="22">
        <f t="shared" si="501"/>
        <v>0</v>
      </c>
      <c r="Z885" s="22">
        <f t="shared" si="501"/>
        <v>0</v>
      </c>
      <c r="AA885" s="73"/>
      <c r="AB885" s="22">
        <f t="shared" si="501"/>
        <v>0</v>
      </c>
      <c r="AC885" s="22">
        <f t="shared" si="501"/>
        <v>0</v>
      </c>
      <c r="AD885" s="22">
        <f t="shared" si="501"/>
        <v>0</v>
      </c>
      <c r="AE885" s="22">
        <f t="shared" si="501"/>
        <v>0</v>
      </c>
      <c r="AF885" s="73"/>
      <c r="AG885" s="22">
        <f t="shared" si="500"/>
        <v>458</v>
      </c>
      <c r="AH885" s="22">
        <f>SUM(AH876:AH884)</f>
        <v>184</v>
      </c>
      <c r="AI885">
        <v>458</v>
      </c>
    </row>
    <row r="886" spans="1:35" ht="18.75" x14ac:dyDescent="0.3">
      <c r="A886" s="27" t="s">
        <v>642</v>
      </c>
    </row>
    <row r="887" spans="1:35" ht="15.75" x14ac:dyDescent="0.25">
      <c r="A887" s="10" t="s">
        <v>643</v>
      </c>
      <c r="B887" s="10" t="s">
        <v>157</v>
      </c>
      <c r="C887" s="10"/>
      <c r="D887" s="10"/>
      <c r="E887" s="10"/>
      <c r="F887" s="10"/>
      <c r="G887" s="69"/>
      <c r="H887" s="10"/>
      <c r="I887" s="10"/>
      <c r="J887" s="10"/>
      <c r="K887" s="10"/>
      <c r="L887" s="69"/>
      <c r="M887" s="10"/>
      <c r="N887" s="10"/>
      <c r="O887" s="10"/>
      <c r="P887" s="10"/>
      <c r="Q887" s="69"/>
      <c r="R887" s="10">
        <v>51</v>
      </c>
      <c r="S887" s="10">
        <v>51</v>
      </c>
      <c r="T887" s="10">
        <v>47</v>
      </c>
      <c r="U887" s="10">
        <v>49</v>
      </c>
      <c r="V887" s="69">
        <f>SUM(R887:U887)</f>
        <v>198</v>
      </c>
      <c r="W887" s="10"/>
      <c r="X887" s="10"/>
      <c r="Y887" s="10"/>
      <c r="Z887" s="10"/>
      <c r="AA887" s="69"/>
      <c r="AB887" s="10"/>
      <c r="AC887" s="10"/>
      <c r="AD887" s="10"/>
      <c r="AE887" s="10">
        <v>0</v>
      </c>
      <c r="AF887" s="69"/>
      <c r="AG887" s="22">
        <f>V887</f>
        <v>198</v>
      </c>
      <c r="AH887" s="10">
        <v>49</v>
      </c>
    </row>
    <row r="888" spans="1:35" ht="15.75" x14ac:dyDescent="0.25">
      <c r="A888" s="10" t="s">
        <v>643</v>
      </c>
      <c r="B888" s="10" t="s">
        <v>151</v>
      </c>
      <c r="C888" s="10"/>
      <c r="D888" s="10"/>
      <c r="E888" s="10"/>
      <c r="F888" s="10"/>
      <c r="G888" s="69"/>
      <c r="H888" s="10"/>
      <c r="I888" s="10"/>
      <c r="J888" s="10"/>
      <c r="K888" s="10"/>
      <c r="L888" s="69"/>
      <c r="M888" s="10"/>
      <c r="N888" s="10"/>
      <c r="O888" s="10"/>
      <c r="P888" s="10"/>
      <c r="Q888" s="69"/>
      <c r="R888" s="10">
        <v>61</v>
      </c>
      <c r="S888" s="10">
        <v>59</v>
      </c>
      <c r="T888" s="10">
        <v>53</v>
      </c>
      <c r="U888" s="10"/>
      <c r="V888" s="69">
        <f t="shared" ref="V888:V893" si="502">SUM(R888:U888)</f>
        <v>173</v>
      </c>
      <c r="W888" s="10"/>
      <c r="X888" s="10"/>
      <c r="Y888" s="10"/>
      <c r="Z888" s="10"/>
      <c r="AA888" s="69"/>
      <c r="AB888" s="10"/>
      <c r="AC888" s="10"/>
      <c r="AD888" s="10"/>
      <c r="AE888" s="10"/>
      <c r="AF888" s="69"/>
      <c r="AG888" s="22">
        <f t="shared" ref="AG888:AG893" si="503">V888</f>
        <v>173</v>
      </c>
      <c r="AH888" s="10">
        <v>53</v>
      </c>
    </row>
    <row r="889" spans="1:35" ht="15.75" x14ac:dyDescent="0.25">
      <c r="A889" s="10" t="s">
        <v>643</v>
      </c>
      <c r="B889" s="10" t="s">
        <v>149</v>
      </c>
      <c r="C889" s="10"/>
      <c r="D889" s="10"/>
      <c r="E889" s="10"/>
      <c r="F889" s="10"/>
      <c r="G889" s="69"/>
      <c r="H889" s="10"/>
      <c r="I889" s="10"/>
      <c r="J889" s="10"/>
      <c r="K889" s="10"/>
      <c r="L889" s="69"/>
      <c r="M889" s="10"/>
      <c r="N889" s="10"/>
      <c r="O889" s="10"/>
      <c r="P889" s="10"/>
      <c r="Q889" s="69"/>
      <c r="R889" s="10">
        <v>61</v>
      </c>
      <c r="S889" s="10">
        <v>44</v>
      </c>
      <c r="T889" s="10">
        <v>60</v>
      </c>
      <c r="U889" s="10"/>
      <c r="V889" s="69">
        <f t="shared" si="502"/>
        <v>165</v>
      </c>
      <c r="W889" s="10"/>
      <c r="X889" s="10"/>
      <c r="Y889" s="10"/>
      <c r="Z889" s="10"/>
      <c r="AA889" s="69"/>
      <c r="AB889" s="10"/>
      <c r="AC889" s="10"/>
      <c r="AD889" s="10"/>
      <c r="AE889" s="10"/>
      <c r="AF889" s="69"/>
      <c r="AG889" s="22">
        <f t="shared" si="503"/>
        <v>165</v>
      </c>
      <c r="AH889" s="10">
        <v>60</v>
      </c>
    </row>
    <row r="890" spans="1:35" ht="15.75" x14ac:dyDescent="0.25">
      <c r="A890" s="10" t="s">
        <v>643</v>
      </c>
      <c r="B890" s="10" t="s">
        <v>141</v>
      </c>
      <c r="C890" s="10"/>
      <c r="D890" s="10"/>
      <c r="E890" s="10"/>
      <c r="F890" s="10"/>
      <c r="G890" s="69"/>
      <c r="H890" s="10"/>
      <c r="I890" s="10"/>
      <c r="J890" s="10"/>
      <c r="K890" s="10"/>
      <c r="L890" s="69"/>
      <c r="M890" s="10"/>
      <c r="N890" s="10"/>
      <c r="O890" s="10"/>
      <c r="P890" s="10"/>
      <c r="Q890" s="69"/>
      <c r="R890" s="10">
        <v>78</v>
      </c>
      <c r="S890" s="10">
        <v>60</v>
      </c>
      <c r="T890" s="10">
        <v>59</v>
      </c>
      <c r="U890" s="10"/>
      <c r="V890" s="69">
        <f t="shared" si="502"/>
        <v>197</v>
      </c>
      <c r="W890" s="10"/>
      <c r="X890" s="10"/>
      <c r="Y890" s="10"/>
      <c r="Z890" s="10"/>
      <c r="AA890" s="69"/>
      <c r="AB890" s="10"/>
      <c r="AC890" s="10"/>
      <c r="AD890" s="10"/>
      <c r="AE890" s="10"/>
      <c r="AF890" s="69"/>
      <c r="AG890" s="22">
        <f t="shared" si="503"/>
        <v>197</v>
      </c>
      <c r="AH890" s="10">
        <v>59</v>
      </c>
    </row>
    <row r="891" spans="1:35" ht="31.5" x14ac:dyDescent="0.25">
      <c r="A891" s="10" t="s">
        <v>643</v>
      </c>
      <c r="B891" s="10" t="s">
        <v>140</v>
      </c>
      <c r="C891" s="10"/>
      <c r="D891" s="10"/>
      <c r="E891" s="10"/>
      <c r="F891" s="10"/>
      <c r="G891" s="69"/>
      <c r="H891" s="10"/>
      <c r="I891" s="10"/>
      <c r="J891" s="10"/>
      <c r="K891" s="10"/>
      <c r="L891" s="69"/>
      <c r="M891" s="10"/>
      <c r="N891" s="10"/>
      <c r="O891" s="10"/>
      <c r="P891" s="10"/>
      <c r="Q891" s="69"/>
      <c r="R891" s="10">
        <v>33</v>
      </c>
      <c r="S891" s="10">
        <v>64</v>
      </c>
      <c r="T891" s="10">
        <v>40</v>
      </c>
      <c r="U891" s="10"/>
      <c r="V891" s="69">
        <f t="shared" si="502"/>
        <v>137</v>
      </c>
      <c r="W891" s="10"/>
      <c r="X891" s="10"/>
      <c r="Y891" s="10"/>
      <c r="Z891" s="10"/>
      <c r="AA891" s="69"/>
      <c r="AB891" s="10"/>
      <c r="AC891" s="10"/>
      <c r="AD891" s="10"/>
      <c r="AE891" s="10"/>
      <c r="AF891" s="69"/>
      <c r="AG891" s="22">
        <f t="shared" si="503"/>
        <v>137</v>
      </c>
      <c r="AH891" s="10">
        <v>40</v>
      </c>
    </row>
    <row r="892" spans="1:35" ht="15.75" x14ac:dyDescent="0.25">
      <c r="A892" s="10" t="s">
        <v>643</v>
      </c>
      <c r="B892" s="10" t="s">
        <v>644</v>
      </c>
      <c r="C892" s="10"/>
      <c r="D892" s="10"/>
      <c r="E892" s="10"/>
      <c r="F892" s="10"/>
      <c r="G892" s="69"/>
      <c r="H892" s="10"/>
      <c r="I892" s="10"/>
      <c r="J892" s="10"/>
      <c r="K892" s="10"/>
      <c r="L892" s="69"/>
      <c r="M892" s="10"/>
      <c r="N892" s="10"/>
      <c r="O892" s="10"/>
      <c r="P892" s="10"/>
      <c r="Q892" s="69"/>
      <c r="R892" s="10"/>
      <c r="S892" s="10"/>
      <c r="T892" s="10"/>
      <c r="U892" s="10">
        <v>70</v>
      </c>
      <c r="V892" s="69">
        <f t="shared" si="502"/>
        <v>70</v>
      </c>
      <c r="W892" s="10"/>
      <c r="X892" s="10"/>
      <c r="Y892" s="10"/>
      <c r="Z892" s="10"/>
      <c r="AA892" s="69"/>
      <c r="AB892" s="10"/>
      <c r="AC892" s="10"/>
      <c r="AD892" s="10"/>
      <c r="AE892" s="10"/>
      <c r="AF892" s="69"/>
      <c r="AG892" s="22">
        <f t="shared" si="503"/>
        <v>70</v>
      </c>
      <c r="AH892" s="10">
        <v>70</v>
      </c>
    </row>
    <row r="893" spans="1:35" ht="15.75" x14ac:dyDescent="0.25">
      <c r="A893" s="22" t="s">
        <v>643</v>
      </c>
      <c r="B893" s="22" t="s">
        <v>32</v>
      </c>
      <c r="C893" s="22"/>
      <c r="D893" s="22"/>
      <c r="E893" s="22"/>
      <c r="F893" s="22"/>
      <c r="G893" s="73"/>
      <c r="H893" s="22"/>
      <c r="I893" s="22"/>
      <c r="J893" s="22"/>
      <c r="K893" s="22"/>
      <c r="L893" s="73"/>
      <c r="M893" s="22"/>
      <c r="N893" s="22"/>
      <c r="O893" s="22"/>
      <c r="P893" s="22"/>
      <c r="Q893" s="73"/>
      <c r="R893" s="22">
        <f>SUM(R887:R891)</f>
        <v>284</v>
      </c>
      <c r="S893" s="22">
        <f t="shared" ref="S893:AE893" si="504">SUM(S887:S891)</f>
        <v>278</v>
      </c>
      <c r="T893" s="22">
        <f t="shared" si="504"/>
        <v>259</v>
      </c>
      <c r="U893" s="22">
        <f>U892+U891+U890+U889+U888+U887</f>
        <v>119</v>
      </c>
      <c r="V893" s="69">
        <f t="shared" si="502"/>
        <v>940</v>
      </c>
      <c r="W893" s="22">
        <f t="shared" si="504"/>
        <v>0</v>
      </c>
      <c r="X893" s="22">
        <f t="shared" si="504"/>
        <v>0</v>
      </c>
      <c r="Y893" s="22">
        <f t="shared" si="504"/>
        <v>0</v>
      </c>
      <c r="Z893" s="22">
        <f t="shared" si="504"/>
        <v>0</v>
      </c>
      <c r="AA893" s="73"/>
      <c r="AB893" s="22">
        <f t="shared" si="504"/>
        <v>0</v>
      </c>
      <c r="AC893" s="22">
        <f t="shared" si="504"/>
        <v>0</v>
      </c>
      <c r="AD893" s="22">
        <f t="shared" si="504"/>
        <v>0</v>
      </c>
      <c r="AE893" s="22">
        <f t="shared" si="504"/>
        <v>0</v>
      </c>
      <c r="AF893" s="73"/>
      <c r="AG893" s="22">
        <f t="shared" si="503"/>
        <v>940</v>
      </c>
      <c r="AH893" s="22">
        <f>SUM(AH887:AH892)</f>
        <v>331</v>
      </c>
      <c r="AI893">
        <v>940</v>
      </c>
    </row>
    <row r="894" spans="1:35" ht="18.75" x14ac:dyDescent="0.3">
      <c r="A894" s="27" t="s">
        <v>646</v>
      </c>
    </row>
    <row r="895" spans="1:35" ht="48.75" customHeight="1" x14ac:dyDescent="0.25">
      <c r="A895" s="10" t="s">
        <v>647</v>
      </c>
      <c r="B895" s="10" t="s">
        <v>10</v>
      </c>
      <c r="C895" s="10"/>
      <c r="D895" s="10"/>
      <c r="E895" s="10"/>
      <c r="F895" s="10"/>
      <c r="G895" s="69"/>
      <c r="H895" s="10"/>
      <c r="I895" s="10"/>
      <c r="J895" s="10"/>
      <c r="K895" s="10"/>
      <c r="L895" s="69"/>
      <c r="M895" s="10">
        <v>14</v>
      </c>
      <c r="N895" s="10">
        <v>9</v>
      </c>
      <c r="O895" s="10">
        <v>11</v>
      </c>
      <c r="P895" s="10">
        <v>0</v>
      </c>
      <c r="Q895" s="69">
        <f>SUM(M895:P895)</f>
        <v>34</v>
      </c>
      <c r="R895" s="10"/>
      <c r="S895" s="10">
        <v>22</v>
      </c>
      <c r="T895" s="10">
        <v>23</v>
      </c>
      <c r="U895" s="10">
        <v>0</v>
      </c>
      <c r="V895" s="69">
        <f>SUM(R895:U895)</f>
        <v>45</v>
      </c>
      <c r="W895" s="10"/>
      <c r="X895" s="10"/>
      <c r="Y895" s="10"/>
      <c r="Z895" s="10"/>
      <c r="AA895" s="69"/>
      <c r="AB895" s="10"/>
      <c r="AC895" s="10"/>
      <c r="AD895" s="10"/>
      <c r="AE895" s="10">
        <v>0</v>
      </c>
      <c r="AF895" s="69"/>
      <c r="AG895" s="22">
        <f>AF895+V895+Q895</f>
        <v>79</v>
      </c>
      <c r="AH895" s="10">
        <v>34</v>
      </c>
    </row>
    <row r="896" spans="1:35" ht="47.25" x14ac:dyDescent="0.25">
      <c r="A896" s="10" t="s">
        <v>647</v>
      </c>
      <c r="B896" s="10" t="s">
        <v>648</v>
      </c>
      <c r="C896" s="10"/>
      <c r="D896" s="10"/>
      <c r="E896" s="10"/>
      <c r="F896" s="10"/>
      <c r="G896" s="69"/>
      <c r="H896" s="10"/>
      <c r="I896" s="10"/>
      <c r="J896" s="10"/>
      <c r="K896" s="10"/>
      <c r="L896" s="69"/>
      <c r="M896" s="10">
        <v>6</v>
      </c>
      <c r="N896" s="10">
        <v>6</v>
      </c>
      <c r="O896" s="10">
        <v>8</v>
      </c>
      <c r="P896" s="10"/>
      <c r="Q896" s="69">
        <f t="shared" ref="Q896:Q901" si="505">SUM(M896:P896)</f>
        <v>20</v>
      </c>
      <c r="R896" s="10"/>
      <c r="S896" s="10">
        <v>4</v>
      </c>
      <c r="T896" s="10">
        <v>1</v>
      </c>
      <c r="U896" s="10"/>
      <c r="V896" s="69">
        <f t="shared" ref="V896:V902" si="506">SUM(R896:U896)</f>
        <v>5</v>
      </c>
      <c r="W896" s="10"/>
      <c r="X896" s="10"/>
      <c r="Y896" s="10"/>
      <c r="Z896" s="10"/>
      <c r="AA896" s="69"/>
      <c r="AB896" s="10"/>
      <c r="AC896" s="10"/>
      <c r="AD896" s="10"/>
      <c r="AE896" s="10"/>
      <c r="AF896" s="69"/>
      <c r="AG896" s="22">
        <f t="shared" ref="AG896:AG902" si="507">AF896+V896+Q896</f>
        <v>25</v>
      </c>
      <c r="AH896" s="10">
        <v>9</v>
      </c>
    </row>
    <row r="897" spans="1:35" ht="47.25" x14ac:dyDescent="0.25">
      <c r="A897" s="10" t="s">
        <v>647</v>
      </c>
      <c r="B897" s="10" t="s">
        <v>649</v>
      </c>
      <c r="C897" s="10"/>
      <c r="D897" s="10"/>
      <c r="E897" s="10"/>
      <c r="F897" s="10"/>
      <c r="G897" s="69"/>
      <c r="H897" s="10"/>
      <c r="I897" s="10"/>
      <c r="J897" s="10"/>
      <c r="K897" s="10"/>
      <c r="L897" s="69"/>
      <c r="M897" s="10">
        <v>7</v>
      </c>
      <c r="N897" s="10">
        <v>4</v>
      </c>
      <c r="O897" s="10">
        <v>3</v>
      </c>
      <c r="P897" s="10"/>
      <c r="Q897" s="69">
        <f t="shared" si="505"/>
        <v>14</v>
      </c>
      <c r="R897" s="10"/>
      <c r="S897" s="10">
        <v>21</v>
      </c>
      <c r="T897" s="10">
        <v>22</v>
      </c>
      <c r="U897" s="10"/>
      <c r="V897" s="69">
        <f t="shared" si="506"/>
        <v>43</v>
      </c>
      <c r="W897" s="10"/>
      <c r="X897" s="10"/>
      <c r="Y897" s="10"/>
      <c r="Z897" s="10"/>
      <c r="AA897" s="69"/>
      <c r="AB897" s="10"/>
      <c r="AC897" s="10"/>
      <c r="AD897" s="10"/>
      <c r="AE897" s="10"/>
      <c r="AF897" s="69"/>
      <c r="AG897" s="22">
        <f t="shared" si="507"/>
        <v>57</v>
      </c>
      <c r="AH897" s="10">
        <v>25</v>
      </c>
    </row>
    <row r="898" spans="1:35" ht="15.75" x14ac:dyDescent="0.25">
      <c r="A898" s="10" t="s">
        <v>647</v>
      </c>
      <c r="B898" s="10" t="s">
        <v>326</v>
      </c>
      <c r="C898" s="10"/>
      <c r="D898" s="10"/>
      <c r="E898" s="10"/>
      <c r="F898" s="10"/>
      <c r="G898" s="69"/>
      <c r="H898" s="10"/>
      <c r="I898" s="10"/>
      <c r="J898" s="10"/>
      <c r="K898" s="10"/>
      <c r="L898" s="69"/>
      <c r="M898" s="10">
        <v>5</v>
      </c>
      <c r="N898" s="10">
        <v>7</v>
      </c>
      <c r="O898" s="10">
        <v>6</v>
      </c>
      <c r="P898" s="10"/>
      <c r="Q898" s="69">
        <f t="shared" si="505"/>
        <v>18</v>
      </c>
      <c r="R898" s="10"/>
      <c r="S898" s="10">
        <v>25</v>
      </c>
      <c r="T898" s="10">
        <v>36</v>
      </c>
      <c r="U898" s="10"/>
      <c r="V898" s="69">
        <f t="shared" si="506"/>
        <v>61</v>
      </c>
      <c r="W898" s="10"/>
      <c r="X898" s="10"/>
      <c r="Y898" s="10"/>
      <c r="Z898" s="10"/>
      <c r="AA898" s="69"/>
      <c r="AB898" s="10"/>
      <c r="AC898" s="10"/>
      <c r="AD898" s="10"/>
      <c r="AE898" s="10"/>
      <c r="AF898" s="69"/>
      <c r="AG898" s="22">
        <f t="shared" si="507"/>
        <v>79</v>
      </c>
      <c r="AH898" s="10">
        <v>42</v>
      </c>
    </row>
    <row r="899" spans="1:35" ht="15.75" x14ac:dyDescent="0.25">
      <c r="A899" s="10" t="s">
        <v>647</v>
      </c>
      <c r="B899" s="10" t="s">
        <v>650</v>
      </c>
      <c r="C899" s="10"/>
      <c r="D899" s="10"/>
      <c r="E899" s="10"/>
      <c r="F899" s="10"/>
      <c r="G899" s="69"/>
      <c r="H899" s="10"/>
      <c r="I899" s="10"/>
      <c r="J899" s="10"/>
      <c r="K899" s="10"/>
      <c r="L899" s="69"/>
      <c r="M899" s="10">
        <v>5</v>
      </c>
      <c r="N899" s="10">
        <v>3</v>
      </c>
      <c r="O899" s="10">
        <v>16</v>
      </c>
      <c r="P899" s="10"/>
      <c r="Q899" s="69">
        <f t="shared" si="505"/>
        <v>24</v>
      </c>
      <c r="R899" s="10"/>
      <c r="S899" s="10">
        <v>13</v>
      </c>
      <c r="T899" s="10">
        <v>2</v>
      </c>
      <c r="U899" s="10"/>
      <c r="V899" s="69">
        <f t="shared" si="506"/>
        <v>15</v>
      </c>
      <c r="W899" s="10"/>
      <c r="X899" s="10"/>
      <c r="Y899" s="10"/>
      <c r="Z899" s="10"/>
      <c r="AA899" s="69"/>
      <c r="AB899" s="10">
        <v>2</v>
      </c>
      <c r="AC899" s="10">
        <v>9</v>
      </c>
      <c r="AD899" s="10">
        <v>6</v>
      </c>
      <c r="AE899" s="10">
        <v>0</v>
      </c>
      <c r="AF899" s="69">
        <f>SUM(AB899:AE899)</f>
        <v>17</v>
      </c>
      <c r="AG899" s="22">
        <f t="shared" si="507"/>
        <v>56</v>
      </c>
      <c r="AH899" s="10">
        <v>24</v>
      </c>
    </row>
    <row r="900" spans="1:35" ht="15.75" x14ac:dyDescent="0.25">
      <c r="A900" s="10" t="s">
        <v>647</v>
      </c>
      <c r="B900" s="10" t="s">
        <v>219</v>
      </c>
      <c r="C900" s="10"/>
      <c r="D900" s="10"/>
      <c r="E900" s="10"/>
      <c r="F900" s="10"/>
      <c r="G900" s="69"/>
      <c r="H900" s="10"/>
      <c r="I900" s="10"/>
      <c r="J900" s="10"/>
      <c r="K900" s="10"/>
      <c r="L900" s="69"/>
      <c r="M900" s="10">
        <v>3</v>
      </c>
      <c r="N900" s="10"/>
      <c r="O900" s="10">
        <v>5</v>
      </c>
      <c r="P900" s="10"/>
      <c r="Q900" s="69">
        <f t="shared" si="505"/>
        <v>8</v>
      </c>
      <c r="R900" s="10"/>
      <c r="S900" s="10">
        <v>7</v>
      </c>
      <c r="T900" s="10">
        <v>9</v>
      </c>
      <c r="U900" s="10"/>
      <c r="V900" s="69">
        <f t="shared" si="506"/>
        <v>16</v>
      </c>
      <c r="W900" s="10"/>
      <c r="X900" s="10"/>
      <c r="Y900" s="10"/>
      <c r="Z900" s="10"/>
      <c r="AA900" s="69"/>
      <c r="AB900" s="10"/>
      <c r="AC900" s="10"/>
      <c r="AD900" s="10"/>
      <c r="AE900" s="10"/>
      <c r="AF900" s="69">
        <f t="shared" ref="AF900:AF901" si="508">SUM(AB900:AE900)</f>
        <v>0</v>
      </c>
      <c r="AG900" s="22">
        <f t="shared" si="507"/>
        <v>24</v>
      </c>
      <c r="AH900" s="10">
        <v>14</v>
      </c>
    </row>
    <row r="901" spans="1:35" ht="13.5" customHeight="1" x14ac:dyDescent="0.25">
      <c r="A901" s="10" t="s">
        <v>647</v>
      </c>
      <c r="B901" s="10" t="s">
        <v>242</v>
      </c>
      <c r="C901" s="10"/>
      <c r="D901" s="10"/>
      <c r="E901" s="10"/>
      <c r="F901" s="10"/>
      <c r="G901" s="69"/>
      <c r="H901" s="10"/>
      <c r="I901" s="10"/>
      <c r="J901" s="10"/>
      <c r="K901" s="10"/>
      <c r="L901" s="69"/>
      <c r="M901" s="10">
        <v>3</v>
      </c>
      <c r="N901" s="10">
        <v>9</v>
      </c>
      <c r="O901" s="10">
        <v>10</v>
      </c>
      <c r="P901" s="10"/>
      <c r="Q901" s="69">
        <f t="shared" si="505"/>
        <v>22</v>
      </c>
      <c r="R901" s="10"/>
      <c r="S901" s="10">
        <v>10</v>
      </c>
      <c r="T901" s="10">
        <v>27</v>
      </c>
      <c r="U901" s="10"/>
      <c r="V901" s="69">
        <f t="shared" si="506"/>
        <v>37</v>
      </c>
      <c r="W901" s="10"/>
      <c r="X901" s="10"/>
      <c r="Y901" s="10"/>
      <c r="Z901" s="10"/>
      <c r="AA901" s="69"/>
      <c r="AB901" s="10"/>
      <c r="AC901" s="10"/>
      <c r="AD901" s="10"/>
      <c r="AE901" s="10"/>
      <c r="AF901" s="69">
        <f t="shared" si="508"/>
        <v>0</v>
      </c>
      <c r="AG901" s="22">
        <f t="shared" si="507"/>
        <v>59</v>
      </c>
      <c r="AH901" s="10">
        <v>37</v>
      </c>
    </row>
    <row r="902" spans="1:35" ht="15.75" x14ac:dyDescent="0.25">
      <c r="A902" s="22" t="s">
        <v>647</v>
      </c>
      <c r="B902" s="22" t="s">
        <v>13</v>
      </c>
      <c r="C902" s="22"/>
      <c r="D902" s="22"/>
      <c r="E902" s="22"/>
      <c r="F902" s="22"/>
      <c r="G902" s="73"/>
      <c r="H902" s="22"/>
      <c r="I902" s="22"/>
      <c r="J902" s="22"/>
      <c r="K902" s="22"/>
      <c r="L902" s="73"/>
      <c r="M902" s="22">
        <f>SUM(M895:M901)</f>
        <v>43</v>
      </c>
      <c r="N902" s="22">
        <f t="shared" ref="N902:AF902" si="509">SUM(N895:N901)</f>
        <v>38</v>
      </c>
      <c r="O902" s="22">
        <f t="shared" si="509"/>
        <v>59</v>
      </c>
      <c r="P902" s="22">
        <f t="shared" si="509"/>
        <v>0</v>
      </c>
      <c r="Q902" s="22">
        <f t="shared" si="509"/>
        <v>140</v>
      </c>
      <c r="R902" s="22">
        <f t="shared" si="509"/>
        <v>0</v>
      </c>
      <c r="S902" s="22">
        <f t="shared" si="509"/>
        <v>102</v>
      </c>
      <c r="T902" s="22">
        <f t="shared" si="509"/>
        <v>120</v>
      </c>
      <c r="U902" s="22">
        <f t="shared" si="509"/>
        <v>0</v>
      </c>
      <c r="V902" s="69">
        <f t="shared" si="506"/>
        <v>222</v>
      </c>
      <c r="W902" s="22">
        <f t="shared" si="509"/>
        <v>0</v>
      </c>
      <c r="X902" s="22">
        <f t="shared" si="509"/>
        <v>0</v>
      </c>
      <c r="Y902" s="22">
        <f t="shared" si="509"/>
        <v>0</v>
      </c>
      <c r="Z902" s="22">
        <f t="shared" si="509"/>
        <v>0</v>
      </c>
      <c r="AA902" s="73"/>
      <c r="AB902" s="22">
        <f t="shared" si="509"/>
        <v>2</v>
      </c>
      <c r="AC902" s="22">
        <f t="shared" si="509"/>
        <v>9</v>
      </c>
      <c r="AD902" s="22">
        <f t="shared" si="509"/>
        <v>6</v>
      </c>
      <c r="AE902" s="22">
        <f t="shared" si="509"/>
        <v>0</v>
      </c>
      <c r="AF902" s="22">
        <f t="shared" si="509"/>
        <v>17</v>
      </c>
      <c r="AG902" s="22">
        <f t="shared" si="507"/>
        <v>379</v>
      </c>
      <c r="AH902" s="22">
        <f t="shared" ref="AH902" si="510">SUM(AH895:AH901)</f>
        <v>185</v>
      </c>
      <c r="AI902">
        <v>379</v>
      </c>
    </row>
    <row r="903" spans="1:35" ht="18.75" x14ac:dyDescent="0.3">
      <c r="A903" s="33" t="s">
        <v>652</v>
      </c>
    </row>
    <row r="905" spans="1:35" ht="18.75" x14ac:dyDescent="0.3">
      <c r="A905" s="27" t="s">
        <v>654</v>
      </c>
    </row>
    <row r="906" spans="1:35" ht="15.75" x14ac:dyDescent="0.25">
      <c r="A906" s="10" t="s">
        <v>655</v>
      </c>
      <c r="B906" s="10" t="s">
        <v>151</v>
      </c>
      <c r="C906" s="10"/>
      <c r="D906" s="10"/>
      <c r="E906" s="10"/>
      <c r="F906" s="10"/>
      <c r="G906" s="69"/>
      <c r="H906" s="10"/>
      <c r="I906" s="10"/>
      <c r="J906" s="10"/>
      <c r="K906" s="10"/>
      <c r="L906" s="69"/>
      <c r="M906" s="10"/>
      <c r="N906" s="10"/>
      <c r="O906" s="10"/>
      <c r="P906" s="10"/>
      <c r="Q906" s="69"/>
      <c r="R906" s="10">
        <v>54</v>
      </c>
      <c r="S906" s="10">
        <v>64</v>
      </c>
      <c r="T906" s="10">
        <v>12</v>
      </c>
      <c r="U906" s="10">
        <v>0</v>
      </c>
      <c r="V906" s="69">
        <f>SUM(R906:U906)</f>
        <v>130</v>
      </c>
      <c r="W906" s="10"/>
      <c r="X906" s="10"/>
      <c r="Y906" s="10"/>
      <c r="Z906" s="10"/>
      <c r="AA906" s="69"/>
      <c r="AB906" s="10"/>
      <c r="AC906" s="10"/>
      <c r="AD906" s="10"/>
      <c r="AE906" s="10">
        <v>0</v>
      </c>
      <c r="AF906" s="69"/>
      <c r="AG906" s="22">
        <f>V906</f>
        <v>130</v>
      </c>
      <c r="AH906" s="10">
        <v>12</v>
      </c>
    </row>
    <row r="907" spans="1:35" ht="31.5" x14ac:dyDescent="0.25">
      <c r="A907" s="22" t="s">
        <v>655</v>
      </c>
      <c r="B907" s="22" t="s">
        <v>32</v>
      </c>
      <c r="C907" s="22"/>
      <c r="D907" s="22"/>
      <c r="E907" s="22"/>
      <c r="F907" s="22"/>
      <c r="G907" s="73"/>
      <c r="H907" s="22"/>
      <c r="I907" s="22"/>
      <c r="J907" s="22"/>
      <c r="K907" s="22"/>
      <c r="L907" s="73"/>
      <c r="M907" s="22"/>
      <c r="N907" s="22"/>
      <c r="O907" s="22"/>
      <c r="P907" s="22"/>
      <c r="Q907" s="73"/>
      <c r="R907" s="22">
        <v>54</v>
      </c>
      <c r="S907" s="22">
        <v>64</v>
      </c>
      <c r="T907" s="22">
        <v>12</v>
      </c>
      <c r="U907" s="22"/>
      <c r="V907" s="69">
        <f>SUM(R907:U907)</f>
        <v>130</v>
      </c>
      <c r="W907" s="22"/>
      <c r="X907" s="22"/>
      <c r="Y907" s="22"/>
      <c r="Z907" s="22"/>
      <c r="AA907" s="73"/>
      <c r="AB907" s="22"/>
      <c r="AC907" s="22"/>
      <c r="AD907" s="22"/>
      <c r="AE907" s="22"/>
      <c r="AF907" s="73"/>
      <c r="AG907" s="22">
        <f>V907</f>
        <v>130</v>
      </c>
      <c r="AH907" s="22">
        <v>12</v>
      </c>
      <c r="AI907">
        <v>130</v>
      </c>
    </row>
    <row r="908" spans="1:35" ht="18.75" x14ac:dyDescent="0.3">
      <c r="A908" s="27" t="s">
        <v>657</v>
      </c>
    </row>
    <row r="909" spans="1:35" ht="21.75" customHeight="1" x14ac:dyDescent="0.25">
      <c r="A909" s="10" t="s">
        <v>658</v>
      </c>
      <c r="B909" s="10" t="s">
        <v>226</v>
      </c>
      <c r="C909" s="10"/>
      <c r="D909" s="10"/>
      <c r="E909" s="10"/>
      <c r="F909" s="10"/>
      <c r="G909" s="69"/>
      <c r="H909" s="10"/>
      <c r="I909" s="10"/>
      <c r="J909" s="10"/>
      <c r="K909" s="10"/>
      <c r="L909" s="69"/>
      <c r="M909" s="10">
        <v>11</v>
      </c>
      <c r="N909" s="10">
        <v>14</v>
      </c>
      <c r="O909" s="10">
        <v>16</v>
      </c>
      <c r="P909" s="10">
        <v>0</v>
      </c>
      <c r="Q909" s="69">
        <f>SUM(M909:P909)</f>
        <v>41</v>
      </c>
      <c r="R909" s="10"/>
      <c r="S909" s="10"/>
      <c r="T909" s="10"/>
      <c r="U909" s="10"/>
      <c r="V909" s="69"/>
      <c r="W909" s="10"/>
      <c r="X909" s="10"/>
      <c r="Y909" s="10"/>
      <c r="Z909" s="10"/>
      <c r="AA909" s="69"/>
      <c r="AB909" s="10"/>
      <c r="AC909" s="10"/>
      <c r="AD909" s="10"/>
      <c r="AE909" s="10">
        <v>0</v>
      </c>
      <c r="AF909" s="69"/>
      <c r="AG909" s="22">
        <f>Q909</f>
        <v>41</v>
      </c>
      <c r="AH909" s="10">
        <v>16</v>
      </c>
    </row>
    <row r="910" spans="1:35" ht="15.75" x14ac:dyDescent="0.25">
      <c r="A910" s="22"/>
      <c r="B910" s="22"/>
      <c r="C910" s="22"/>
      <c r="D910" s="22"/>
      <c r="E910" s="22"/>
      <c r="F910" s="22"/>
      <c r="G910" s="73"/>
      <c r="H910" s="22"/>
      <c r="I910" s="22"/>
      <c r="J910" s="22"/>
      <c r="K910" s="22"/>
      <c r="L910" s="73"/>
      <c r="M910" s="22">
        <v>11</v>
      </c>
      <c r="N910" s="22">
        <v>14</v>
      </c>
      <c r="O910" s="22">
        <v>16</v>
      </c>
      <c r="P910" s="22"/>
      <c r="Q910" s="69">
        <f>SUM(M910:P910)</f>
        <v>41</v>
      </c>
      <c r="R910" s="22"/>
      <c r="S910" s="22"/>
      <c r="T910" s="22"/>
      <c r="U910" s="22"/>
      <c r="V910" s="73"/>
      <c r="W910" s="22"/>
      <c r="X910" s="22"/>
      <c r="Y910" s="22"/>
      <c r="Z910" s="22"/>
      <c r="AA910" s="73"/>
      <c r="AB910" s="22"/>
      <c r="AC910" s="22"/>
      <c r="AD910" s="22"/>
      <c r="AE910" s="22"/>
      <c r="AF910" s="73"/>
      <c r="AG910" s="22">
        <f>Q910</f>
        <v>41</v>
      </c>
      <c r="AH910" s="22">
        <v>16</v>
      </c>
      <c r="AI910">
        <v>41</v>
      </c>
    </row>
    <row r="911" spans="1:35" ht="18.75" x14ac:dyDescent="0.3">
      <c r="A911" s="27" t="s">
        <v>660</v>
      </c>
    </row>
    <row r="912" spans="1:35" ht="98.25" customHeight="1" x14ac:dyDescent="0.25">
      <c r="A912" s="10" t="s">
        <v>661</v>
      </c>
      <c r="B912" s="10" t="s">
        <v>662</v>
      </c>
      <c r="C912" s="10"/>
      <c r="D912" s="10"/>
      <c r="E912" s="10"/>
      <c r="F912" s="10"/>
      <c r="G912" s="69"/>
      <c r="H912" s="10"/>
      <c r="I912" s="10"/>
      <c r="J912" s="10"/>
      <c r="K912" s="10"/>
      <c r="L912" s="69"/>
      <c r="M912" s="10">
        <v>20</v>
      </c>
      <c r="N912" s="10">
        <v>20</v>
      </c>
      <c r="O912" s="10">
        <v>20</v>
      </c>
      <c r="P912" s="10">
        <v>0</v>
      </c>
      <c r="Q912" s="69">
        <f>SUM(M912:P912)</f>
        <v>60</v>
      </c>
      <c r="R912" s="10"/>
      <c r="S912" s="10"/>
      <c r="T912" s="10"/>
      <c r="U912" s="10"/>
      <c r="V912" s="69"/>
      <c r="W912" s="10"/>
      <c r="X912" s="10"/>
      <c r="Y912" s="10"/>
      <c r="Z912" s="10"/>
      <c r="AA912" s="69"/>
      <c r="AB912" s="10"/>
      <c r="AC912" s="10"/>
      <c r="AD912" s="10"/>
      <c r="AE912" s="10">
        <v>0</v>
      </c>
      <c r="AF912" s="69"/>
      <c r="AG912" s="22">
        <f>Q912</f>
        <v>60</v>
      </c>
      <c r="AH912" s="10">
        <v>20</v>
      </c>
    </row>
    <row r="913" spans="1:35" ht="15.75" x14ac:dyDescent="0.25">
      <c r="A913" s="10" t="s">
        <v>661</v>
      </c>
      <c r="B913" s="10" t="s">
        <v>29</v>
      </c>
      <c r="C913" s="10"/>
      <c r="D913" s="10"/>
      <c r="E913" s="10"/>
      <c r="F913" s="10"/>
      <c r="G913" s="69"/>
      <c r="H913" s="10"/>
      <c r="I913" s="10"/>
      <c r="J913" s="10"/>
      <c r="K913" s="10"/>
      <c r="L913" s="69"/>
      <c r="M913" s="10">
        <v>19</v>
      </c>
      <c r="N913" s="10">
        <v>14</v>
      </c>
      <c r="O913" s="10">
        <v>11</v>
      </c>
      <c r="P913" s="10"/>
      <c r="Q913" s="69">
        <f t="shared" ref="Q913:Q916" si="511">SUM(M913:P913)</f>
        <v>44</v>
      </c>
      <c r="R913" s="10"/>
      <c r="S913" s="10"/>
      <c r="T913" s="10"/>
      <c r="U913" s="10"/>
      <c r="V913" s="69"/>
      <c r="W913" s="10"/>
      <c r="X913" s="10"/>
      <c r="Y913" s="10"/>
      <c r="Z913" s="10"/>
      <c r="AA913" s="69"/>
      <c r="AB913" s="10"/>
      <c r="AC913" s="10"/>
      <c r="AD913" s="10"/>
      <c r="AE913" s="10"/>
      <c r="AF913" s="69"/>
      <c r="AG913" s="22">
        <f t="shared" ref="AG913:AG917" si="512">Q913</f>
        <v>44</v>
      </c>
      <c r="AH913" s="10">
        <v>11</v>
      </c>
    </row>
    <row r="914" spans="1:35" ht="15.75" x14ac:dyDescent="0.25">
      <c r="A914" s="10" t="s">
        <v>661</v>
      </c>
      <c r="B914" s="10" t="s">
        <v>226</v>
      </c>
      <c r="C914" s="10"/>
      <c r="D914" s="10"/>
      <c r="E914" s="10"/>
      <c r="F914" s="10"/>
      <c r="G914" s="69"/>
      <c r="H914" s="10"/>
      <c r="I914" s="10"/>
      <c r="J914" s="10"/>
      <c r="K914" s="10"/>
      <c r="L914" s="69"/>
      <c r="M914" s="10">
        <v>19</v>
      </c>
      <c r="N914" s="10">
        <v>10</v>
      </c>
      <c r="O914" s="10">
        <v>11</v>
      </c>
      <c r="P914" s="10"/>
      <c r="Q914" s="69">
        <f t="shared" si="511"/>
        <v>40</v>
      </c>
      <c r="R914" s="10"/>
      <c r="S914" s="10"/>
      <c r="T914" s="10"/>
      <c r="U914" s="10"/>
      <c r="V914" s="69"/>
      <c r="W914" s="10"/>
      <c r="X914" s="10"/>
      <c r="Y914" s="10"/>
      <c r="Z914" s="10"/>
      <c r="AA914" s="69"/>
      <c r="AB914" s="10"/>
      <c r="AC914" s="10"/>
      <c r="AD914" s="10"/>
      <c r="AE914" s="10"/>
      <c r="AF914" s="69"/>
      <c r="AG914" s="22">
        <f t="shared" si="512"/>
        <v>40</v>
      </c>
      <c r="AH914" s="10">
        <v>11</v>
      </c>
    </row>
    <row r="915" spans="1:35" ht="15.75" x14ac:dyDescent="0.25">
      <c r="A915" s="10" t="s">
        <v>661</v>
      </c>
      <c r="B915" s="10" t="s">
        <v>270</v>
      </c>
      <c r="C915" s="10"/>
      <c r="D915" s="10"/>
      <c r="E915" s="10"/>
      <c r="F915" s="10"/>
      <c r="G915" s="69"/>
      <c r="H915" s="10"/>
      <c r="I915" s="10"/>
      <c r="J915" s="10"/>
      <c r="K915" s="10"/>
      <c r="L915" s="69"/>
      <c r="M915" s="10">
        <v>25</v>
      </c>
      <c r="N915" s="10">
        <v>17</v>
      </c>
      <c r="O915" s="10">
        <v>15</v>
      </c>
      <c r="P915" s="10"/>
      <c r="Q915" s="69">
        <f t="shared" si="511"/>
        <v>57</v>
      </c>
      <c r="R915" s="10"/>
      <c r="S915" s="10"/>
      <c r="T915" s="10"/>
      <c r="U915" s="10"/>
      <c r="V915" s="69"/>
      <c r="W915" s="10"/>
      <c r="X915" s="10"/>
      <c r="Y915" s="10"/>
      <c r="Z915" s="10"/>
      <c r="AA915" s="69"/>
      <c r="AB915" s="10"/>
      <c r="AC915" s="10"/>
      <c r="AD915" s="10"/>
      <c r="AE915" s="10"/>
      <c r="AF915" s="69"/>
      <c r="AG915" s="22">
        <f t="shared" si="512"/>
        <v>57</v>
      </c>
      <c r="AH915" s="10">
        <v>15</v>
      </c>
    </row>
    <row r="916" spans="1:35" ht="18.75" customHeight="1" x14ac:dyDescent="0.25">
      <c r="A916" s="10" t="s">
        <v>661</v>
      </c>
      <c r="B916" s="10" t="s">
        <v>222</v>
      </c>
      <c r="C916" s="10"/>
      <c r="D916" s="10"/>
      <c r="E916" s="10"/>
      <c r="F916" s="10"/>
      <c r="G916" s="69"/>
      <c r="H916" s="10"/>
      <c r="I916" s="10"/>
      <c r="J916" s="10"/>
      <c r="K916" s="10"/>
      <c r="L916" s="69"/>
      <c r="M916" s="10">
        <v>25</v>
      </c>
      <c r="N916" s="10">
        <v>25</v>
      </c>
      <c r="O916" s="10"/>
      <c r="P916" s="10"/>
      <c r="Q916" s="69">
        <f t="shared" si="511"/>
        <v>50</v>
      </c>
      <c r="R916" s="10"/>
      <c r="S916" s="10"/>
      <c r="T916" s="10"/>
      <c r="U916" s="10"/>
      <c r="V916" s="69"/>
      <c r="W916" s="10"/>
      <c r="X916" s="10"/>
      <c r="Y916" s="10"/>
      <c r="Z916" s="10"/>
      <c r="AA916" s="69"/>
      <c r="AB916" s="10"/>
      <c r="AC916" s="10"/>
      <c r="AD916" s="10"/>
      <c r="AE916" s="10"/>
      <c r="AF916" s="69"/>
      <c r="AG916" s="22">
        <f t="shared" si="512"/>
        <v>50</v>
      </c>
      <c r="AH916" s="10" t="s">
        <v>664</v>
      </c>
    </row>
    <row r="917" spans="1:35" ht="15.75" x14ac:dyDescent="0.25">
      <c r="A917" s="22" t="s">
        <v>661</v>
      </c>
      <c r="B917" s="22" t="s">
        <v>663</v>
      </c>
      <c r="C917" s="22"/>
      <c r="D917" s="22"/>
      <c r="E917" s="22"/>
      <c r="F917" s="22"/>
      <c r="G917" s="73"/>
      <c r="H917" s="22"/>
      <c r="I917" s="22"/>
      <c r="J917" s="22"/>
      <c r="K917" s="22"/>
      <c r="L917" s="73"/>
      <c r="M917" s="22">
        <f>SUM(M912:M916)</f>
        <v>108</v>
      </c>
      <c r="N917" s="22">
        <f>SUM(N912:N916)</f>
        <v>86</v>
      </c>
      <c r="O917" s="22">
        <f>SUM(O912:O916)</f>
        <v>57</v>
      </c>
      <c r="P917" s="22">
        <f t="shared" ref="P917:Q917" si="513">SUM(P912:P916)</f>
        <v>0</v>
      </c>
      <c r="Q917" s="22">
        <f t="shared" si="513"/>
        <v>251</v>
      </c>
      <c r="R917" s="22"/>
      <c r="S917" s="22"/>
      <c r="T917" s="22"/>
      <c r="U917" s="22"/>
      <c r="V917" s="73"/>
      <c r="W917" s="22"/>
      <c r="X917" s="22"/>
      <c r="Y917" s="22"/>
      <c r="Z917" s="22"/>
      <c r="AA917" s="73"/>
      <c r="AB917" s="22"/>
      <c r="AC917" s="22"/>
      <c r="AD917" s="22"/>
      <c r="AE917" s="22"/>
      <c r="AF917" s="73"/>
      <c r="AG917" s="22">
        <f t="shared" si="512"/>
        <v>251</v>
      </c>
      <c r="AH917" s="22">
        <f>SUM(AH912:AH916)</f>
        <v>57</v>
      </c>
      <c r="AI917">
        <v>251</v>
      </c>
    </row>
    <row r="918" spans="1:35" ht="18.75" x14ac:dyDescent="0.3">
      <c r="A918" s="27" t="s">
        <v>666</v>
      </c>
    </row>
    <row r="919" spans="1:35" ht="15.75" x14ac:dyDescent="0.25">
      <c r="A919" s="10" t="s">
        <v>667</v>
      </c>
      <c r="B919" s="10" t="s">
        <v>141</v>
      </c>
      <c r="C919" s="10"/>
      <c r="D919" s="10"/>
      <c r="E919" s="10"/>
      <c r="F919" s="10"/>
      <c r="G919" s="69"/>
      <c r="H919" s="10"/>
      <c r="I919" s="10"/>
      <c r="J919" s="10"/>
      <c r="K919" s="10"/>
      <c r="L919" s="69"/>
      <c r="M919" s="10"/>
      <c r="N919" s="10"/>
      <c r="O919" s="10"/>
      <c r="P919" s="10"/>
      <c r="Q919" s="69"/>
      <c r="R919" s="10">
        <v>8</v>
      </c>
      <c r="S919" s="10">
        <v>9</v>
      </c>
      <c r="T919" s="10">
        <v>4</v>
      </c>
      <c r="U919" s="10">
        <v>0</v>
      </c>
      <c r="V919" s="69">
        <f>SUM(R919:U919)</f>
        <v>21</v>
      </c>
      <c r="W919" s="10"/>
      <c r="X919" s="10"/>
      <c r="Y919" s="10"/>
      <c r="Z919" s="10"/>
      <c r="AA919" s="69"/>
      <c r="AB919" s="10"/>
      <c r="AC919" s="10"/>
      <c r="AD919" s="10"/>
      <c r="AE919" s="10">
        <v>0</v>
      </c>
      <c r="AF919" s="69"/>
      <c r="AG919" s="22">
        <f>V919</f>
        <v>21</v>
      </c>
      <c r="AH919" s="10">
        <v>4</v>
      </c>
    </row>
    <row r="920" spans="1:35" ht="15.75" x14ac:dyDescent="0.25">
      <c r="A920" s="10" t="s">
        <v>667</v>
      </c>
      <c r="B920" s="10" t="s">
        <v>157</v>
      </c>
      <c r="C920" s="10"/>
      <c r="D920" s="10"/>
      <c r="E920" s="10"/>
      <c r="F920" s="10"/>
      <c r="G920" s="69"/>
      <c r="H920" s="10"/>
      <c r="I920" s="10"/>
      <c r="J920" s="10"/>
      <c r="K920" s="10"/>
      <c r="L920" s="69"/>
      <c r="M920" s="10"/>
      <c r="N920" s="10"/>
      <c r="O920" s="10"/>
      <c r="P920" s="10"/>
      <c r="Q920" s="69"/>
      <c r="R920" s="10">
        <v>12</v>
      </c>
      <c r="S920" s="10">
        <v>8</v>
      </c>
      <c r="T920" s="10">
        <v>0</v>
      </c>
      <c r="U920" s="10"/>
      <c r="V920" s="69">
        <f t="shared" ref="V920:V922" si="514">SUM(R920:U920)</f>
        <v>20</v>
      </c>
      <c r="W920" s="10"/>
      <c r="X920" s="10"/>
      <c r="Y920" s="10"/>
      <c r="Z920" s="10"/>
      <c r="AA920" s="69"/>
      <c r="AB920" s="10"/>
      <c r="AC920" s="10"/>
      <c r="AD920" s="10"/>
      <c r="AE920" s="10"/>
      <c r="AF920" s="69"/>
      <c r="AG920" s="22">
        <f t="shared" ref="AG920:AG922" si="515">V920</f>
        <v>20</v>
      </c>
      <c r="AH920" s="10">
        <v>0</v>
      </c>
    </row>
    <row r="921" spans="1:35" ht="15.75" x14ac:dyDescent="0.25">
      <c r="A921" s="10" t="s">
        <v>667</v>
      </c>
      <c r="B921" s="10" t="s">
        <v>433</v>
      </c>
      <c r="C921" s="10"/>
      <c r="D921" s="10"/>
      <c r="E921" s="10"/>
      <c r="F921" s="10"/>
      <c r="G921" s="69"/>
      <c r="H921" s="10"/>
      <c r="I921" s="10"/>
      <c r="J921" s="10"/>
      <c r="K921" s="10"/>
      <c r="L921" s="69"/>
      <c r="M921" s="10"/>
      <c r="N921" s="10"/>
      <c r="O921" s="10"/>
      <c r="P921" s="10"/>
      <c r="Q921" s="69"/>
      <c r="R921" s="10">
        <v>0</v>
      </c>
      <c r="S921" s="10">
        <v>0</v>
      </c>
      <c r="T921" s="10">
        <v>1</v>
      </c>
      <c r="U921" s="10"/>
      <c r="V921" s="69">
        <f t="shared" si="514"/>
        <v>1</v>
      </c>
      <c r="W921" s="10"/>
      <c r="X921" s="10"/>
      <c r="Y921" s="10"/>
      <c r="Z921" s="10"/>
      <c r="AA921" s="69"/>
      <c r="AB921" s="10"/>
      <c r="AC921" s="10"/>
      <c r="AD921" s="10"/>
      <c r="AE921" s="10"/>
      <c r="AF921" s="69"/>
      <c r="AG921" s="22">
        <f t="shared" si="515"/>
        <v>1</v>
      </c>
      <c r="AH921" s="10">
        <v>1</v>
      </c>
    </row>
    <row r="922" spans="1:35" ht="15.75" x14ac:dyDescent="0.25">
      <c r="A922" s="22" t="s">
        <v>667</v>
      </c>
      <c r="B922" s="22" t="s">
        <v>16</v>
      </c>
      <c r="C922" s="22"/>
      <c r="D922" s="22"/>
      <c r="E922" s="22"/>
      <c r="F922" s="22"/>
      <c r="G922" s="73"/>
      <c r="H922" s="22"/>
      <c r="I922" s="22"/>
      <c r="J922" s="22"/>
      <c r="K922" s="22"/>
      <c r="L922" s="73"/>
      <c r="M922" s="22"/>
      <c r="N922" s="22"/>
      <c r="O922" s="22"/>
      <c r="P922" s="22"/>
      <c r="Q922" s="73"/>
      <c r="R922" s="22">
        <f>SUM(R919:R921)</f>
        <v>20</v>
      </c>
      <c r="S922" s="22">
        <f>SUM(S919:S921)</f>
        <v>17</v>
      </c>
      <c r="T922" s="22">
        <f>SUM(T919:T921)</f>
        <v>5</v>
      </c>
      <c r="U922" s="22"/>
      <c r="V922" s="69">
        <f t="shared" si="514"/>
        <v>42</v>
      </c>
      <c r="W922" s="22"/>
      <c r="X922" s="22"/>
      <c r="Y922" s="22"/>
      <c r="Z922" s="22"/>
      <c r="AA922" s="73"/>
      <c r="AB922" s="22"/>
      <c r="AC922" s="22"/>
      <c r="AD922" s="22"/>
      <c r="AE922" s="22"/>
      <c r="AF922" s="73"/>
      <c r="AG922" s="22">
        <f t="shared" si="515"/>
        <v>42</v>
      </c>
      <c r="AH922" s="22">
        <f>SUM(AH919:AH921)</f>
        <v>5</v>
      </c>
      <c r="AI922">
        <v>42</v>
      </c>
    </row>
    <row r="923" spans="1:35" ht="18.75" x14ac:dyDescent="0.3">
      <c r="A923" s="33" t="s">
        <v>669</v>
      </c>
    </row>
    <row r="925" spans="1:35" ht="18.75" x14ac:dyDescent="0.3">
      <c r="A925" s="27" t="s">
        <v>671</v>
      </c>
    </row>
    <row r="926" spans="1:35" ht="70.5" customHeight="1" x14ac:dyDescent="0.25">
      <c r="A926" s="10" t="s">
        <v>672</v>
      </c>
      <c r="B926" s="10" t="s">
        <v>69</v>
      </c>
      <c r="C926" s="10"/>
      <c r="D926" s="10"/>
      <c r="E926" s="10"/>
      <c r="F926" s="10"/>
      <c r="G926" s="69"/>
      <c r="H926" s="10"/>
      <c r="I926" s="10"/>
      <c r="J926" s="10"/>
      <c r="K926" s="10"/>
      <c r="L926" s="69"/>
      <c r="M926" s="10">
        <v>100</v>
      </c>
      <c r="N926" s="10">
        <v>45</v>
      </c>
      <c r="O926" s="10">
        <v>42</v>
      </c>
      <c r="P926" s="10">
        <v>0</v>
      </c>
      <c r="Q926" s="69">
        <f>SUM(M926:P926)</f>
        <v>187</v>
      </c>
      <c r="R926" s="10"/>
      <c r="S926" s="10">
        <v>20</v>
      </c>
      <c r="T926" s="10">
        <v>34</v>
      </c>
      <c r="U926" s="10">
        <v>0</v>
      </c>
      <c r="V926" s="69">
        <f>SUM(R926:U926)</f>
        <v>54</v>
      </c>
      <c r="W926" s="10"/>
      <c r="X926" s="10"/>
      <c r="Y926" s="10"/>
      <c r="Z926" s="10"/>
      <c r="AA926" s="69"/>
      <c r="AB926" s="10"/>
      <c r="AC926" s="10"/>
      <c r="AD926" s="10"/>
      <c r="AE926" s="10">
        <v>0</v>
      </c>
      <c r="AF926" s="69"/>
      <c r="AG926" s="22">
        <f>V926+Q926</f>
        <v>241</v>
      </c>
      <c r="AH926" s="10">
        <f t="shared" ref="AH926:AH933" si="516">O926+T926</f>
        <v>76</v>
      </c>
    </row>
    <row r="927" spans="1:35" ht="63" x14ac:dyDescent="0.25">
      <c r="A927" s="10" t="s">
        <v>672</v>
      </c>
      <c r="B927" s="10" t="s">
        <v>8</v>
      </c>
      <c r="C927" s="10"/>
      <c r="D927" s="10"/>
      <c r="E927" s="10"/>
      <c r="F927" s="10"/>
      <c r="G927" s="69"/>
      <c r="H927" s="10"/>
      <c r="I927" s="10"/>
      <c r="J927" s="10"/>
      <c r="K927" s="10"/>
      <c r="L927" s="69"/>
      <c r="M927" s="10">
        <v>10</v>
      </c>
      <c r="N927" s="10">
        <v>20</v>
      </c>
      <c r="O927" s="10"/>
      <c r="P927" s="10"/>
      <c r="Q927" s="69">
        <f t="shared" ref="Q927:Q933" si="517">SUM(M927:P927)</f>
        <v>30</v>
      </c>
      <c r="R927" s="10"/>
      <c r="S927" s="10">
        <v>2</v>
      </c>
      <c r="T927" s="10"/>
      <c r="U927" s="10"/>
      <c r="V927" s="69">
        <f t="shared" ref="V927:V934" si="518">SUM(R927:U927)</f>
        <v>2</v>
      </c>
      <c r="W927" s="10"/>
      <c r="X927" s="10"/>
      <c r="Y927" s="10"/>
      <c r="Z927" s="10"/>
      <c r="AA927" s="69"/>
      <c r="AB927" s="10"/>
      <c r="AC927" s="10"/>
      <c r="AD927" s="10"/>
      <c r="AE927" s="10"/>
      <c r="AF927" s="69"/>
      <c r="AG927" s="22">
        <f t="shared" ref="AG927:AG934" si="519">V927+Q927</f>
        <v>32</v>
      </c>
      <c r="AH927" s="10">
        <f t="shared" si="516"/>
        <v>0</v>
      </c>
    </row>
    <row r="928" spans="1:35" ht="57" customHeight="1" x14ac:dyDescent="0.25">
      <c r="A928" s="10" t="s">
        <v>672</v>
      </c>
      <c r="B928" s="10" t="s">
        <v>480</v>
      </c>
      <c r="C928" s="10"/>
      <c r="D928" s="10"/>
      <c r="E928" s="10"/>
      <c r="F928" s="10"/>
      <c r="G928" s="69"/>
      <c r="H928" s="10"/>
      <c r="I928" s="10"/>
      <c r="J928" s="10"/>
      <c r="K928" s="10"/>
      <c r="L928" s="69"/>
      <c r="M928" s="10">
        <v>23</v>
      </c>
      <c r="N928" s="10">
        <v>24</v>
      </c>
      <c r="O928" s="10">
        <v>16</v>
      </c>
      <c r="P928" s="10"/>
      <c r="Q928" s="69">
        <f t="shared" si="517"/>
        <v>63</v>
      </c>
      <c r="R928" s="10"/>
      <c r="S928" s="10">
        <v>23</v>
      </c>
      <c r="T928" s="10"/>
      <c r="U928" s="10"/>
      <c r="V928" s="69">
        <f t="shared" si="518"/>
        <v>23</v>
      </c>
      <c r="W928" s="10"/>
      <c r="X928" s="10"/>
      <c r="Y928" s="10"/>
      <c r="Z928" s="10"/>
      <c r="AA928" s="69"/>
      <c r="AB928" s="10"/>
      <c r="AC928" s="10"/>
      <c r="AD928" s="10"/>
      <c r="AE928" s="10"/>
      <c r="AF928" s="69"/>
      <c r="AG928" s="22">
        <f t="shared" si="519"/>
        <v>86</v>
      </c>
      <c r="AH928" s="10">
        <f t="shared" si="516"/>
        <v>16</v>
      </c>
    </row>
    <row r="929" spans="1:35" ht="15.75" x14ac:dyDescent="0.25">
      <c r="A929" s="10" t="s">
        <v>672</v>
      </c>
      <c r="B929" s="10" t="s">
        <v>231</v>
      </c>
      <c r="C929" s="10"/>
      <c r="D929" s="10"/>
      <c r="E929" s="10"/>
      <c r="F929" s="10"/>
      <c r="G929" s="69"/>
      <c r="H929" s="10"/>
      <c r="I929" s="10"/>
      <c r="J929" s="10"/>
      <c r="K929" s="10"/>
      <c r="L929" s="69"/>
      <c r="M929" s="10">
        <v>5</v>
      </c>
      <c r="N929" s="10">
        <v>12</v>
      </c>
      <c r="O929" s="10">
        <v>3</v>
      </c>
      <c r="P929" s="10"/>
      <c r="Q929" s="69">
        <f t="shared" si="517"/>
        <v>20</v>
      </c>
      <c r="R929" s="10"/>
      <c r="S929" s="10">
        <v>6</v>
      </c>
      <c r="T929" s="10">
        <v>2</v>
      </c>
      <c r="U929" s="10"/>
      <c r="V929" s="69">
        <f t="shared" si="518"/>
        <v>8</v>
      </c>
      <c r="W929" s="10"/>
      <c r="X929" s="10"/>
      <c r="Y929" s="10"/>
      <c r="Z929" s="10"/>
      <c r="AA929" s="69"/>
      <c r="AB929" s="10"/>
      <c r="AC929" s="10"/>
      <c r="AD929" s="10"/>
      <c r="AE929" s="10"/>
      <c r="AF929" s="69"/>
      <c r="AG929" s="22">
        <f t="shared" si="519"/>
        <v>28</v>
      </c>
      <c r="AH929" s="10">
        <f t="shared" si="516"/>
        <v>5</v>
      </c>
    </row>
    <row r="930" spans="1:35" ht="31.5" x14ac:dyDescent="0.25">
      <c r="A930" s="10" t="s">
        <v>672</v>
      </c>
      <c r="B930" s="10" t="s">
        <v>273</v>
      </c>
      <c r="C930" s="10"/>
      <c r="D930" s="10"/>
      <c r="E930" s="10"/>
      <c r="F930" s="10"/>
      <c r="G930" s="69"/>
      <c r="H930" s="10"/>
      <c r="I930" s="10"/>
      <c r="J930" s="10"/>
      <c r="K930" s="10"/>
      <c r="L930" s="69"/>
      <c r="M930" s="10">
        <v>6</v>
      </c>
      <c r="N930" s="10">
        <v>15</v>
      </c>
      <c r="O930" s="10"/>
      <c r="P930" s="10"/>
      <c r="Q930" s="69">
        <f t="shared" si="517"/>
        <v>21</v>
      </c>
      <c r="R930" s="10"/>
      <c r="S930" s="10">
        <v>6</v>
      </c>
      <c r="T930" s="10"/>
      <c r="U930" s="10"/>
      <c r="V930" s="69">
        <f t="shared" si="518"/>
        <v>6</v>
      </c>
      <c r="W930" s="10"/>
      <c r="X930" s="10"/>
      <c r="Y930" s="10"/>
      <c r="Z930" s="10"/>
      <c r="AA930" s="69"/>
      <c r="AB930" s="10"/>
      <c r="AC930" s="10"/>
      <c r="AD930" s="10"/>
      <c r="AE930" s="10"/>
      <c r="AF930" s="69"/>
      <c r="AG930" s="22">
        <f t="shared" si="519"/>
        <v>27</v>
      </c>
      <c r="AH930" s="10">
        <f t="shared" si="516"/>
        <v>0</v>
      </c>
    </row>
    <row r="931" spans="1:35" ht="33.75" customHeight="1" x14ac:dyDescent="0.25">
      <c r="A931" s="10" t="s">
        <v>672</v>
      </c>
      <c r="B931" s="10" t="s">
        <v>673</v>
      </c>
      <c r="C931" s="10"/>
      <c r="D931" s="10"/>
      <c r="E931" s="10"/>
      <c r="F931" s="10"/>
      <c r="G931" s="69"/>
      <c r="H931" s="10"/>
      <c r="I931" s="10"/>
      <c r="J931" s="10"/>
      <c r="K931" s="10"/>
      <c r="L931" s="69"/>
      <c r="M931" s="10">
        <v>9</v>
      </c>
      <c r="N931" s="10">
        <v>12</v>
      </c>
      <c r="O931" s="10">
        <v>16</v>
      </c>
      <c r="P931" s="10"/>
      <c r="Q931" s="69">
        <f t="shared" si="517"/>
        <v>37</v>
      </c>
      <c r="R931" s="10"/>
      <c r="S931" s="10">
        <v>22</v>
      </c>
      <c r="T931" s="10">
        <v>21</v>
      </c>
      <c r="U931" s="10"/>
      <c r="V931" s="69">
        <f t="shared" si="518"/>
        <v>43</v>
      </c>
      <c r="W931" s="10"/>
      <c r="X931" s="10"/>
      <c r="Y931" s="10"/>
      <c r="Z931" s="10"/>
      <c r="AA931" s="69"/>
      <c r="AB931" s="10"/>
      <c r="AC931" s="10"/>
      <c r="AD931" s="10"/>
      <c r="AE931" s="10"/>
      <c r="AF931" s="69"/>
      <c r="AG931" s="22">
        <f t="shared" si="519"/>
        <v>80</v>
      </c>
      <c r="AH931" s="10">
        <f t="shared" si="516"/>
        <v>37</v>
      </c>
    </row>
    <row r="932" spans="1:35" ht="18.75" customHeight="1" x14ac:dyDescent="0.25">
      <c r="A932" s="10" t="s">
        <v>672</v>
      </c>
      <c r="B932" s="10" t="s">
        <v>242</v>
      </c>
      <c r="C932" s="10"/>
      <c r="D932" s="10"/>
      <c r="E932" s="10"/>
      <c r="F932" s="10"/>
      <c r="G932" s="69"/>
      <c r="H932" s="10"/>
      <c r="I932" s="10"/>
      <c r="J932" s="10"/>
      <c r="K932" s="10"/>
      <c r="L932" s="69"/>
      <c r="M932" s="10">
        <v>8</v>
      </c>
      <c r="N932" s="10">
        <v>5</v>
      </c>
      <c r="O932" s="10"/>
      <c r="P932" s="10"/>
      <c r="Q932" s="69">
        <f t="shared" si="517"/>
        <v>13</v>
      </c>
      <c r="R932" s="10"/>
      <c r="S932" s="10">
        <v>4</v>
      </c>
      <c r="T932" s="10">
        <v>13</v>
      </c>
      <c r="U932" s="10"/>
      <c r="V932" s="69">
        <f t="shared" si="518"/>
        <v>17</v>
      </c>
      <c r="W932" s="10"/>
      <c r="X932" s="10"/>
      <c r="Y932" s="10"/>
      <c r="Z932" s="10"/>
      <c r="AA932" s="69"/>
      <c r="AB932" s="10"/>
      <c r="AC932" s="10"/>
      <c r="AD932" s="10"/>
      <c r="AE932" s="10"/>
      <c r="AF932" s="69"/>
      <c r="AG932" s="22">
        <f t="shared" si="519"/>
        <v>30</v>
      </c>
      <c r="AH932" s="10">
        <f t="shared" si="516"/>
        <v>13</v>
      </c>
    </row>
    <row r="933" spans="1:35" ht="15.75" x14ac:dyDescent="0.25">
      <c r="A933" s="10" t="s">
        <v>672</v>
      </c>
      <c r="B933" s="10" t="s">
        <v>113</v>
      </c>
      <c r="C933" s="10"/>
      <c r="D933" s="10"/>
      <c r="E933" s="10"/>
      <c r="F933" s="10"/>
      <c r="G933" s="69"/>
      <c r="H933" s="10"/>
      <c r="I933" s="10"/>
      <c r="J933" s="10"/>
      <c r="K933" s="10"/>
      <c r="L933" s="69"/>
      <c r="M933" s="10">
        <v>7</v>
      </c>
      <c r="N933" s="10">
        <v>12</v>
      </c>
      <c r="O933" s="10">
        <v>3</v>
      </c>
      <c r="P933" s="10"/>
      <c r="Q933" s="69">
        <f t="shared" si="517"/>
        <v>22</v>
      </c>
      <c r="R933" s="10"/>
      <c r="S933" s="10">
        <v>5</v>
      </c>
      <c r="T933" s="10">
        <v>4</v>
      </c>
      <c r="U933" s="10"/>
      <c r="V933" s="69">
        <f t="shared" si="518"/>
        <v>9</v>
      </c>
      <c r="W933" s="10"/>
      <c r="X933" s="10"/>
      <c r="Y933" s="10"/>
      <c r="Z933" s="10"/>
      <c r="AA933" s="69"/>
      <c r="AB933" s="10"/>
      <c r="AC933" s="10"/>
      <c r="AD933" s="10"/>
      <c r="AE933" s="10"/>
      <c r="AF933" s="69"/>
      <c r="AG933" s="22">
        <f t="shared" si="519"/>
        <v>31</v>
      </c>
      <c r="AH933" s="10">
        <f t="shared" si="516"/>
        <v>7</v>
      </c>
    </row>
    <row r="934" spans="1:35" ht="15.75" x14ac:dyDescent="0.25">
      <c r="A934" s="22" t="s">
        <v>672</v>
      </c>
      <c r="B934" s="22" t="s">
        <v>13</v>
      </c>
      <c r="C934" s="22"/>
      <c r="D934" s="22"/>
      <c r="E934" s="22"/>
      <c r="F934" s="22"/>
      <c r="G934" s="73"/>
      <c r="H934" s="22"/>
      <c r="I934" s="22"/>
      <c r="J934" s="22"/>
      <c r="K934" s="22"/>
      <c r="L934" s="73"/>
      <c r="M934" s="22">
        <f>SUM(M926:M933)</f>
        <v>168</v>
      </c>
      <c r="N934" s="22">
        <f t="shared" ref="N934:AE934" si="520">SUM(N926:N933)</f>
        <v>145</v>
      </c>
      <c r="O934" s="22">
        <f t="shared" si="520"/>
        <v>80</v>
      </c>
      <c r="P934" s="22">
        <f t="shared" si="520"/>
        <v>0</v>
      </c>
      <c r="Q934" s="22">
        <f t="shared" si="520"/>
        <v>393</v>
      </c>
      <c r="R934" s="22">
        <f t="shared" si="520"/>
        <v>0</v>
      </c>
      <c r="S934" s="22">
        <f t="shared" si="520"/>
        <v>88</v>
      </c>
      <c r="T934" s="22">
        <f t="shared" si="520"/>
        <v>74</v>
      </c>
      <c r="U934" s="22">
        <f t="shared" si="520"/>
        <v>0</v>
      </c>
      <c r="V934" s="69">
        <f t="shared" si="518"/>
        <v>162</v>
      </c>
      <c r="W934" s="22">
        <f t="shared" si="520"/>
        <v>0</v>
      </c>
      <c r="X934" s="22">
        <f t="shared" si="520"/>
        <v>0</v>
      </c>
      <c r="Y934" s="22">
        <f t="shared" si="520"/>
        <v>0</v>
      </c>
      <c r="Z934" s="22">
        <f t="shared" si="520"/>
        <v>0</v>
      </c>
      <c r="AA934" s="73"/>
      <c r="AB934" s="22">
        <f t="shared" si="520"/>
        <v>0</v>
      </c>
      <c r="AC934" s="22">
        <f t="shared" si="520"/>
        <v>0</v>
      </c>
      <c r="AD934" s="22">
        <f t="shared" si="520"/>
        <v>0</v>
      </c>
      <c r="AE934" s="22">
        <f t="shared" si="520"/>
        <v>0</v>
      </c>
      <c r="AF934" s="73"/>
      <c r="AG934" s="22">
        <f t="shared" si="519"/>
        <v>555</v>
      </c>
      <c r="AH934" s="22">
        <f>SUM(AH926:AH933)</f>
        <v>154</v>
      </c>
      <c r="AI934">
        <v>555</v>
      </c>
    </row>
    <row r="935" spans="1:35" ht="18.75" x14ac:dyDescent="0.3">
      <c r="A935" s="27" t="s">
        <v>674</v>
      </c>
    </row>
    <row r="936" spans="1:35" ht="47.25" x14ac:dyDescent="0.25">
      <c r="A936" s="10" t="s">
        <v>675</v>
      </c>
      <c r="B936" s="10" t="s">
        <v>49</v>
      </c>
      <c r="C936" s="10"/>
      <c r="D936" s="10"/>
      <c r="E936" s="10"/>
      <c r="F936" s="10"/>
      <c r="G936" s="69"/>
      <c r="H936" s="10"/>
      <c r="I936" s="10"/>
      <c r="J936" s="10"/>
      <c r="K936" s="10"/>
      <c r="L936" s="69"/>
      <c r="M936" s="10"/>
      <c r="N936" s="10">
        <v>17</v>
      </c>
      <c r="O936" s="10">
        <v>15</v>
      </c>
      <c r="P936" s="10">
        <v>0</v>
      </c>
      <c r="Q936" s="69">
        <f>SUM(M936:P936)</f>
        <v>32</v>
      </c>
      <c r="R936" s="10"/>
      <c r="S936" s="10"/>
      <c r="T936" s="10">
        <v>3</v>
      </c>
      <c r="U936" s="10">
        <v>0</v>
      </c>
      <c r="V936" s="69">
        <f>SUM(R936:U936)</f>
        <v>3</v>
      </c>
      <c r="W936" s="10"/>
      <c r="X936" s="10"/>
      <c r="Y936" s="10"/>
      <c r="Z936" s="10"/>
      <c r="AA936" s="69"/>
      <c r="AB936" s="10"/>
      <c r="AC936" s="10"/>
      <c r="AD936" s="10"/>
      <c r="AE936" s="10">
        <v>0</v>
      </c>
      <c r="AF936" s="69"/>
      <c r="AG936" s="22">
        <f>V936+Q936</f>
        <v>35</v>
      </c>
      <c r="AH936" s="10">
        <v>18</v>
      </c>
    </row>
    <row r="937" spans="1:35" ht="15.75" x14ac:dyDescent="0.25">
      <c r="A937" s="10" t="s">
        <v>675</v>
      </c>
      <c r="B937" s="10" t="s">
        <v>212</v>
      </c>
      <c r="C937" s="10"/>
      <c r="D937" s="10"/>
      <c r="E937" s="10"/>
      <c r="F937" s="10"/>
      <c r="G937" s="69"/>
      <c r="H937" s="10"/>
      <c r="I937" s="10"/>
      <c r="J937" s="10"/>
      <c r="K937" s="10"/>
      <c r="L937" s="69"/>
      <c r="M937" s="10"/>
      <c r="N937" s="10">
        <v>23</v>
      </c>
      <c r="O937" s="10">
        <v>26</v>
      </c>
      <c r="P937" s="10"/>
      <c r="Q937" s="69">
        <f t="shared" ref="Q937:Q938" si="521">SUM(M937:P937)</f>
        <v>49</v>
      </c>
      <c r="R937" s="10"/>
      <c r="S937" s="10">
        <v>1</v>
      </c>
      <c r="T937" s="10">
        <v>3</v>
      </c>
      <c r="U937" s="10"/>
      <c r="V937" s="69">
        <f t="shared" ref="V937:V939" si="522">SUM(R937:U937)</f>
        <v>4</v>
      </c>
      <c r="W937" s="10"/>
      <c r="X937" s="10"/>
      <c r="Y937" s="10"/>
      <c r="Z937" s="10"/>
      <c r="AA937" s="69"/>
      <c r="AB937" s="10"/>
      <c r="AC937" s="10"/>
      <c r="AD937" s="10"/>
      <c r="AE937" s="10"/>
      <c r="AF937" s="69"/>
      <c r="AG937" s="22">
        <f t="shared" ref="AG937:AG939" si="523">V937+Q937</f>
        <v>53</v>
      </c>
      <c r="AH937" s="10">
        <v>29</v>
      </c>
    </row>
    <row r="938" spans="1:35" ht="15.75" x14ac:dyDescent="0.25">
      <c r="A938" s="10" t="s">
        <v>675</v>
      </c>
      <c r="B938" s="10" t="s">
        <v>270</v>
      </c>
      <c r="C938" s="10"/>
      <c r="D938" s="10"/>
      <c r="E938" s="10"/>
      <c r="F938" s="10"/>
      <c r="G938" s="69"/>
      <c r="H938" s="10"/>
      <c r="I938" s="10"/>
      <c r="J938" s="10"/>
      <c r="K938" s="10"/>
      <c r="L938" s="69"/>
      <c r="M938" s="10"/>
      <c r="N938" s="10">
        <v>10</v>
      </c>
      <c r="O938" s="10">
        <v>15</v>
      </c>
      <c r="P938" s="10"/>
      <c r="Q938" s="69">
        <f t="shared" si="521"/>
        <v>25</v>
      </c>
      <c r="R938" s="10"/>
      <c r="S938" s="10"/>
      <c r="T938" s="10">
        <v>2</v>
      </c>
      <c r="U938" s="10"/>
      <c r="V938" s="69">
        <f t="shared" si="522"/>
        <v>2</v>
      </c>
      <c r="W938" s="10"/>
      <c r="X938" s="10"/>
      <c r="Y938" s="10"/>
      <c r="Z938" s="10"/>
      <c r="AA938" s="69"/>
      <c r="AB938" s="10"/>
      <c r="AC938" s="10"/>
      <c r="AD938" s="10"/>
      <c r="AE938" s="10"/>
      <c r="AF938" s="69"/>
      <c r="AG938" s="22">
        <f t="shared" si="523"/>
        <v>27</v>
      </c>
      <c r="AH938" s="10">
        <v>17</v>
      </c>
    </row>
    <row r="939" spans="1:35" ht="15.75" x14ac:dyDescent="0.25">
      <c r="A939" s="22" t="s">
        <v>675</v>
      </c>
      <c r="B939" s="22" t="s">
        <v>32</v>
      </c>
      <c r="C939" s="22"/>
      <c r="D939" s="22"/>
      <c r="E939" s="22"/>
      <c r="F939" s="22"/>
      <c r="G939" s="73"/>
      <c r="H939" s="22"/>
      <c r="I939" s="22"/>
      <c r="J939" s="22"/>
      <c r="K939" s="22"/>
      <c r="L939" s="73"/>
      <c r="M939" s="22"/>
      <c r="N939" s="22">
        <f>SUM(N936:N938)</f>
        <v>50</v>
      </c>
      <c r="O939" s="22">
        <f t="shared" ref="O939:AE939" si="524">SUM(O936:O938)</f>
        <v>56</v>
      </c>
      <c r="P939" s="22">
        <f t="shared" si="524"/>
        <v>0</v>
      </c>
      <c r="Q939" s="22">
        <f t="shared" si="524"/>
        <v>106</v>
      </c>
      <c r="R939" s="22">
        <f t="shared" si="524"/>
        <v>0</v>
      </c>
      <c r="S939" s="22">
        <f t="shared" si="524"/>
        <v>1</v>
      </c>
      <c r="T939" s="22">
        <f t="shared" si="524"/>
        <v>8</v>
      </c>
      <c r="U939" s="22">
        <f t="shared" si="524"/>
        <v>0</v>
      </c>
      <c r="V939" s="69">
        <f t="shared" si="522"/>
        <v>9</v>
      </c>
      <c r="W939" s="22">
        <f t="shared" si="524"/>
        <v>0</v>
      </c>
      <c r="X939" s="22">
        <f t="shared" si="524"/>
        <v>0</v>
      </c>
      <c r="Y939" s="22">
        <f t="shared" si="524"/>
        <v>0</v>
      </c>
      <c r="Z939" s="22">
        <f t="shared" si="524"/>
        <v>0</v>
      </c>
      <c r="AA939" s="73"/>
      <c r="AB939" s="22">
        <f t="shared" si="524"/>
        <v>0</v>
      </c>
      <c r="AC939" s="22">
        <f t="shared" si="524"/>
        <v>0</v>
      </c>
      <c r="AD939" s="22">
        <f t="shared" si="524"/>
        <v>0</v>
      </c>
      <c r="AE939" s="22">
        <f t="shared" si="524"/>
        <v>0</v>
      </c>
      <c r="AF939" s="73"/>
      <c r="AG939" s="22">
        <f t="shared" si="523"/>
        <v>115</v>
      </c>
      <c r="AH939" s="22">
        <f>SUM(AH936:AH938)</f>
        <v>64</v>
      </c>
      <c r="AI939">
        <v>115</v>
      </c>
    </row>
    <row r="940" spans="1:35" ht="18.75" x14ac:dyDescent="0.3">
      <c r="A940" s="27" t="s">
        <v>679</v>
      </c>
    </row>
    <row r="941" spans="1:35" ht="15.75" x14ac:dyDescent="0.25">
      <c r="A941" s="10" t="s">
        <v>676</v>
      </c>
      <c r="B941" s="10" t="s">
        <v>677</v>
      </c>
      <c r="C941" s="10"/>
      <c r="D941" s="10"/>
      <c r="E941" s="10"/>
      <c r="F941" s="10"/>
      <c r="G941" s="69"/>
      <c r="H941" s="10"/>
      <c r="I941" s="10"/>
      <c r="J941" s="10"/>
      <c r="K941" s="10"/>
      <c r="L941" s="69"/>
      <c r="M941" s="10">
        <v>18</v>
      </c>
      <c r="N941" s="10">
        <v>17</v>
      </c>
      <c r="O941" s="10">
        <v>12</v>
      </c>
      <c r="P941" s="10">
        <v>12</v>
      </c>
      <c r="Q941" s="69">
        <f>SUM(M941:P941)</f>
        <v>59</v>
      </c>
      <c r="R941" s="10"/>
      <c r="S941" s="10"/>
      <c r="T941" s="10"/>
      <c r="U941" s="10"/>
      <c r="V941" s="69"/>
      <c r="W941" s="10"/>
      <c r="X941" s="10"/>
      <c r="Y941" s="10"/>
      <c r="Z941" s="10"/>
      <c r="AA941" s="69"/>
      <c r="AB941" s="10"/>
      <c r="AC941" s="10"/>
      <c r="AD941" s="10"/>
      <c r="AE941" s="10">
        <v>0</v>
      </c>
      <c r="AF941" s="69"/>
      <c r="AG941" s="22">
        <f>Q941</f>
        <v>59</v>
      </c>
      <c r="AH941" s="10">
        <v>12</v>
      </c>
    </row>
    <row r="942" spans="1:35" ht="15.75" x14ac:dyDescent="0.25">
      <c r="A942" s="10" t="s">
        <v>676</v>
      </c>
      <c r="B942" s="10" t="s">
        <v>45</v>
      </c>
      <c r="C942" s="10"/>
      <c r="D942" s="10"/>
      <c r="E942" s="10"/>
      <c r="F942" s="10"/>
      <c r="G942" s="69"/>
      <c r="H942" s="10"/>
      <c r="I942" s="10"/>
      <c r="J942" s="10"/>
      <c r="K942" s="10"/>
      <c r="L942" s="69"/>
      <c r="M942" s="10">
        <v>31</v>
      </c>
      <c r="N942" s="10">
        <v>48</v>
      </c>
      <c r="O942" s="10">
        <v>39</v>
      </c>
      <c r="P942" s="10"/>
      <c r="Q942" s="69">
        <f t="shared" ref="Q942:Q946" si="525">SUM(M942:P942)</f>
        <v>118</v>
      </c>
      <c r="R942" s="10"/>
      <c r="S942" s="10"/>
      <c r="T942" s="10"/>
      <c r="U942" s="10"/>
      <c r="V942" s="69"/>
      <c r="W942" s="10"/>
      <c r="X942" s="10"/>
      <c r="Y942" s="10"/>
      <c r="Z942" s="10"/>
      <c r="AA942" s="69"/>
      <c r="AB942" s="10"/>
      <c r="AC942" s="10"/>
      <c r="AD942" s="10"/>
      <c r="AE942" s="10"/>
      <c r="AF942" s="69"/>
      <c r="AG942" s="22">
        <f t="shared" ref="AG942:AG947" si="526">Q942</f>
        <v>118</v>
      </c>
      <c r="AH942" s="10">
        <v>39</v>
      </c>
    </row>
    <row r="943" spans="1:35" ht="47.25" x14ac:dyDescent="0.25">
      <c r="A943" s="10" t="s">
        <v>676</v>
      </c>
      <c r="B943" s="10" t="s">
        <v>49</v>
      </c>
      <c r="C943" s="10"/>
      <c r="D943" s="10"/>
      <c r="E943" s="10"/>
      <c r="F943" s="10"/>
      <c r="G943" s="69"/>
      <c r="H943" s="10"/>
      <c r="I943" s="10"/>
      <c r="J943" s="10"/>
      <c r="K943" s="10"/>
      <c r="L943" s="69"/>
      <c r="M943" s="10">
        <v>8</v>
      </c>
      <c r="N943" s="10">
        <v>24</v>
      </c>
      <c r="O943" s="10">
        <v>17</v>
      </c>
      <c r="P943" s="10"/>
      <c r="Q943" s="69">
        <f t="shared" si="525"/>
        <v>49</v>
      </c>
      <c r="R943" s="10"/>
      <c r="S943" s="10"/>
      <c r="T943" s="10"/>
      <c r="U943" s="10"/>
      <c r="V943" s="69"/>
      <c r="W943" s="10"/>
      <c r="X943" s="10"/>
      <c r="Y943" s="10"/>
      <c r="Z943" s="10"/>
      <c r="AA943" s="69"/>
      <c r="AB943" s="10"/>
      <c r="AC943" s="10"/>
      <c r="AD943" s="10"/>
      <c r="AE943" s="10"/>
      <c r="AF943" s="69"/>
      <c r="AG943" s="22">
        <f t="shared" si="526"/>
        <v>49</v>
      </c>
      <c r="AH943" s="10">
        <v>17</v>
      </c>
    </row>
    <row r="944" spans="1:35" ht="15.75" x14ac:dyDescent="0.25">
      <c r="A944" s="10" t="s">
        <v>676</v>
      </c>
      <c r="B944" s="10" t="s">
        <v>133</v>
      </c>
      <c r="C944" s="10"/>
      <c r="D944" s="10"/>
      <c r="E944" s="10"/>
      <c r="F944" s="10"/>
      <c r="G944" s="69"/>
      <c r="H944" s="10"/>
      <c r="I944" s="10"/>
      <c r="J944" s="10"/>
      <c r="K944" s="10"/>
      <c r="L944" s="69"/>
      <c r="M944" s="10">
        <v>4</v>
      </c>
      <c r="N944" s="10">
        <v>8</v>
      </c>
      <c r="O944" s="10">
        <v>8</v>
      </c>
      <c r="P944" s="10"/>
      <c r="Q944" s="69">
        <f t="shared" si="525"/>
        <v>20</v>
      </c>
      <c r="R944" s="10"/>
      <c r="S944" s="10"/>
      <c r="T944" s="10"/>
      <c r="U944" s="10"/>
      <c r="V944" s="69"/>
      <c r="W944" s="10"/>
      <c r="X944" s="10"/>
      <c r="Y944" s="10"/>
      <c r="Z944" s="10"/>
      <c r="AA944" s="69"/>
      <c r="AB944" s="10"/>
      <c r="AC944" s="10"/>
      <c r="AD944" s="10"/>
      <c r="AE944" s="10"/>
      <c r="AF944" s="69"/>
      <c r="AG944" s="22">
        <f t="shared" si="526"/>
        <v>20</v>
      </c>
      <c r="AH944" s="10">
        <v>8</v>
      </c>
    </row>
    <row r="945" spans="1:35" ht="52.5" customHeight="1" x14ac:dyDescent="0.25">
      <c r="A945" s="10" t="s">
        <v>676</v>
      </c>
      <c r="B945" s="10" t="s">
        <v>678</v>
      </c>
      <c r="C945" s="10"/>
      <c r="D945" s="10"/>
      <c r="E945" s="10"/>
      <c r="F945" s="10"/>
      <c r="G945" s="69"/>
      <c r="H945" s="10"/>
      <c r="I945" s="10"/>
      <c r="J945" s="10"/>
      <c r="K945" s="10"/>
      <c r="L945" s="69"/>
      <c r="M945" s="10">
        <v>14</v>
      </c>
      <c r="N945" s="10">
        <v>34</v>
      </c>
      <c r="O945" s="10">
        <v>19</v>
      </c>
      <c r="P945" s="10"/>
      <c r="Q945" s="69">
        <f t="shared" si="525"/>
        <v>67</v>
      </c>
      <c r="R945" s="10"/>
      <c r="S945" s="10"/>
      <c r="T945" s="10"/>
      <c r="U945" s="10"/>
      <c r="V945" s="69"/>
      <c r="W945" s="10"/>
      <c r="X945" s="10"/>
      <c r="Y945" s="10"/>
      <c r="Z945" s="10"/>
      <c r="AA945" s="69"/>
      <c r="AB945" s="10"/>
      <c r="AC945" s="10"/>
      <c r="AD945" s="10"/>
      <c r="AE945" s="10"/>
      <c r="AF945" s="69"/>
      <c r="AG945" s="22">
        <f t="shared" si="526"/>
        <v>67</v>
      </c>
      <c r="AH945" s="10">
        <v>19</v>
      </c>
    </row>
    <row r="946" spans="1:35" ht="46.5" customHeight="1" x14ac:dyDescent="0.25">
      <c r="A946" s="10" t="s">
        <v>676</v>
      </c>
      <c r="B946" s="10" t="s">
        <v>368</v>
      </c>
      <c r="C946" s="10"/>
      <c r="D946" s="10"/>
      <c r="E946" s="10"/>
      <c r="F946" s="10"/>
      <c r="G946" s="69"/>
      <c r="H946" s="10"/>
      <c r="I946" s="10"/>
      <c r="J946" s="10"/>
      <c r="K946" s="10"/>
      <c r="L946" s="69"/>
      <c r="M946" s="10"/>
      <c r="N946" s="10">
        <v>3</v>
      </c>
      <c r="O946" s="10">
        <v>12</v>
      </c>
      <c r="P946" s="10"/>
      <c r="Q946" s="69">
        <f t="shared" si="525"/>
        <v>15</v>
      </c>
      <c r="R946" s="10"/>
      <c r="S946" s="10"/>
      <c r="T946" s="10"/>
      <c r="U946" s="10"/>
      <c r="V946" s="69"/>
      <c r="W946" s="10"/>
      <c r="X946" s="10"/>
      <c r="Y946" s="10"/>
      <c r="Z946" s="10"/>
      <c r="AA946" s="69"/>
      <c r="AB946" s="10"/>
      <c r="AC946" s="10"/>
      <c r="AD946" s="10"/>
      <c r="AE946" s="10"/>
      <c r="AF946" s="69"/>
      <c r="AG946" s="22">
        <f t="shared" si="526"/>
        <v>15</v>
      </c>
      <c r="AH946" s="10">
        <v>12</v>
      </c>
    </row>
    <row r="947" spans="1:35" ht="15.75" x14ac:dyDescent="0.25">
      <c r="A947" s="22" t="s">
        <v>676</v>
      </c>
      <c r="B947" s="22" t="s">
        <v>32</v>
      </c>
      <c r="C947" s="22"/>
      <c r="D947" s="22"/>
      <c r="E947" s="22"/>
      <c r="F947" s="22"/>
      <c r="G947" s="73"/>
      <c r="H947" s="22"/>
      <c r="I947" s="22"/>
      <c r="J947" s="22"/>
      <c r="K947" s="22"/>
      <c r="L947" s="73"/>
      <c r="M947" s="22">
        <f>SUM(M941:M946)</f>
        <v>75</v>
      </c>
      <c r="N947" s="22">
        <f>SUM(N941:N946)</f>
        <v>134</v>
      </c>
      <c r="O947" s="22">
        <f>SUM(O941:O946)</f>
        <v>107</v>
      </c>
      <c r="P947" s="22">
        <f>SUM(P941:P946)</f>
        <v>12</v>
      </c>
      <c r="Q947" s="22">
        <f>SUM(Q941:Q946)</f>
        <v>328</v>
      </c>
      <c r="R947" s="22"/>
      <c r="S947" s="22"/>
      <c r="T947" s="22"/>
      <c r="U947" s="22"/>
      <c r="V947" s="73"/>
      <c r="W947" s="22"/>
      <c r="X947" s="22"/>
      <c r="Y947" s="22"/>
      <c r="Z947" s="22"/>
      <c r="AA947" s="73"/>
      <c r="AB947" s="22"/>
      <c r="AC947" s="22"/>
      <c r="AD947" s="22"/>
      <c r="AE947" s="22"/>
      <c r="AF947" s="73"/>
      <c r="AG947" s="22">
        <f t="shared" si="526"/>
        <v>328</v>
      </c>
      <c r="AH947" s="22">
        <f>SUM(AH941:AH946)</f>
        <v>107</v>
      </c>
      <c r="AI947">
        <v>328</v>
      </c>
    </row>
    <row r="948" spans="1:35" ht="18.75" x14ac:dyDescent="0.3">
      <c r="A948" s="27" t="s">
        <v>681</v>
      </c>
    </row>
    <row r="949" spans="1:35" ht="31.5" x14ac:dyDescent="0.25">
      <c r="A949" s="10" t="s">
        <v>682</v>
      </c>
      <c r="B949" s="10" t="s">
        <v>683</v>
      </c>
      <c r="C949" s="10"/>
      <c r="D949" s="10"/>
      <c r="E949" s="10"/>
      <c r="F949" s="10"/>
      <c r="G949" s="69"/>
      <c r="H949" s="10"/>
      <c r="I949" s="10"/>
      <c r="J949" s="10"/>
      <c r="K949" s="10"/>
      <c r="L949" s="69"/>
      <c r="M949" s="10">
        <v>28</v>
      </c>
      <c r="N949" s="10">
        <v>12</v>
      </c>
      <c r="O949" s="10">
        <v>9</v>
      </c>
      <c r="P949" s="10">
        <v>0</v>
      </c>
      <c r="Q949" s="69">
        <f>SUM(M949:P949)</f>
        <v>49</v>
      </c>
      <c r="R949" s="10"/>
      <c r="S949" s="10">
        <v>4</v>
      </c>
      <c r="T949" s="10">
        <v>16</v>
      </c>
      <c r="U949" s="10">
        <v>0</v>
      </c>
      <c r="V949" s="69">
        <f>SUM(R949:U949)</f>
        <v>20</v>
      </c>
      <c r="W949" s="10"/>
      <c r="X949" s="10"/>
      <c r="Y949" s="10"/>
      <c r="Z949" s="10"/>
      <c r="AA949" s="69"/>
      <c r="AB949" s="10"/>
      <c r="AC949" s="10"/>
      <c r="AD949" s="10"/>
      <c r="AE949" s="10">
        <v>0</v>
      </c>
      <c r="AF949" s="69"/>
      <c r="AG949" s="22">
        <f>V949+Q949</f>
        <v>69</v>
      </c>
      <c r="AH949" s="10">
        <v>25</v>
      </c>
    </row>
    <row r="950" spans="1:35" ht="15.75" x14ac:dyDescent="0.25">
      <c r="A950" s="10" t="s">
        <v>682</v>
      </c>
      <c r="B950" s="10" t="s">
        <v>74</v>
      </c>
      <c r="C950" s="10"/>
      <c r="D950" s="10"/>
      <c r="E950" s="10"/>
      <c r="F950" s="10"/>
      <c r="G950" s="69"/>
      <c r="H950" s="10"/>
      <c r="I950" s="10"/>
      <c r="J950" s="10"/>
      <c r="K950" s="10"/>
      <c r="L950" s="69"/>
      <c r="M950" s="10">
        <v>12</v>
      </c>
      <c r="N950" s="10">
        <v>13</v>
      </c>
      <c r="O950" s="10">
        <v>7</v>
      </c>
      <c r="P950" s="10"/>
      <c r="Q950" s="69">
        <f t="shared" ref="Q950:Q952" si="527">SUM(M950:P950)</f>
        <v>32</v>
      </c>
      <c r="R950" s="10"/>
      <c r="S950" s="10">
        <v>15</v>
      </c>
      <c r="T950" s="10">
        <v>12</v>
      </c>
      <c r="U950" s="10"/>
      <c r="V950" s="69">
        <f t="shared" ref="V950:V953" si="528">SUM(R950:U950)</f>
        <v>27</v>
      </c>
      <c r="W950" s="10"/>
      <c r="X950" s="10"/>
      <c r="Y950" s="10"/>
      <c r="Z950" s="10"/>
      <c r="AA950" s="69"/>
      <c r="AB950" s="10"/>
      <c r="AC950" s="10"/>
      <c r="AD950" s="10"/>
      <c r="AE950" s="10"/>
      <c r="AF950" s="69"/>
      <c r="AG950" s="22">
        <f t="shared" ref="AG950:AG953" si="529">V950+Q950</f>
        <v>59</v>
      </c>
      <c r="AH950" s="10">
        <v>19</v>
      </c>
    </row>
    <row r="951" spans="1:35" ht="15.75" x14ac:dyDescent="0.25">
      <c r="A951" s="10" t="s">
        <v>682</v>
      </c>
      <c r="B951" s="10" t="s">
        <v>684</v>
      </c>
      <c r="C951" s="10"/>
      <c r="D951" s="10"/>
      <c r="E951" s="10"/>
      <c r="F951" s="10"/>
      <c r="G951" s="69"/>
      <c r="H951" s="10"/>
      <c r="I951" s="10"/>
      <c r="J951" s="10"/>
      <c r="K951" s="10"/>
      <c r="L951" s="69"/>
      <c r="M951" s="10">
        <v>20</v>
      </c>
      <c r="N951" s="10">
        <v>18</v>
      </c>
      <c r="O951" s="10">
        <v>10</v>
      </c>
      <c r="P951" s="10"/>
      <c r="Q951" s="69">
        <f t="shared" si="527"/>
        <v>48</v>
      </c>
      <c r="R951" s="10"/>
      <c r="S951" s="10">
        <v>15</v>
      </c>
      <c r="T951" s="10">
        <v>12</v>
      </c>
      <c r="U951" s="10"/>
      <c r="V951" s="69">
        <f t="shared" si="528"/>
        <v>27</v>
      </c>
      <c r="W951" s="10"/>
      <c r="X951" s="10"/>
      <c r="Y951" s="10"/>
      <c r="Z951" s="10"/>
      <c r="AA951" s="69"/>
      <c r="AB951" s="10"/>
      <c r="AC951" s="10"/>
      <c r="AD951" s="10"/>
      <c r="AE951" s="10"/>
      <c r="AF951" s="69"/>
      <c r="AG951" s="22">
        <f t="shared" si="529"/>
        <v>75</v>
      </c>
      <c r="AH951" s="10">
        <v>22</v>
      </c>
    </row>
    <row r="952" spans="1:35" ht="63" x14ac:dyDescent="0.25">
      <c r="A952" s="10" t="s">
        <v>682</v>
      </c>
      <c r="B952" s="10" t="s">
        <v>685</v>
      </c>
      <c r="C952" s="10"/>
      <c r="D952" s="10"/>
      <c r="E952" s="10"/>
      <c r="F952" s="10"/>
      <c r="G952" s="69"/>
      <c r="H952" s="10"/>
      <c r="I952" s="10"/>
      <c r="J952" s="10"/>
      <c r="K952" s="10"/>
      <c r="L952" s="69"/>
      <c r="M952" s="10">
        <v>18</v>
      </c>
      <c r="N952" s="10">
        <v>6</v>
      </c>
      <c r="O952" s="10"/>
      <c r="P952" s="10"/>
      <c r="Q952" s="69">
        <f t="shared" si="527"/>
        <v>24</v>
      </c>
      <c r="R952" s="10"/>
      <c r="S952" s="10">
        <v>4</v>
      </c>
      <c r="T952" s="10"/>
      <c r="U952" s="10"/>
      <c r="V952" s="69">
        <f t="shared" si="528"/>
        <v>4</v>
      </c>
      <c r="W952" s="10"/>
      <c r="X952" s="10"/>
      <c r="Y952" s="10"/>
      <c r="Z952" s="10"/>
      <c r="AA952" s="69"/>
      <c r="AB952" s="10"/>
      <c r="AC952" s="10"/>
      <c r="AD952" s="10"/>
      <c r="AE952" s="10"/>
      <c r="AF952" s="69"/>
      <c r="AG952" s="22">
        <f t="shared" si="529"/>
        <v>28</v>
      </c>
      <c r="AH952" s="10">
        <v>0</v>
      </c>
    </row>
    <row r="953" spans="1:35" ht="15.75" x14ac:dyDescent="0.25">
      <c r="A953" s="22" t="s">
        <v>682</v>
      </c>
      <c r="B953" s="22" t="s">
        <v>579</v>
      </c>
      <c r="C953" s="22"/>
      <c r="D953" s="22"/>
      <c r="E953" s="22"/>
      <c r="F953" s="22"/>
      <c r="G953" s="73"/>
      <c r="H953" s="22"/>
      <c r="I953" s="22"/>
      <c r="J953" s="22"/>
      <c r="K953" s="22"/>
      <c r="L953" s="73"/>
      <c r="M953" s="22">
        <f>SUM(M949:M952)</f>
        <v>78</v>
      </c>
      <c r="N953" s="22">
        <f>SUM(N949:N952)</f>
        <v>49</v>
      </c>
      <c r="O953" s="22">
        <f>SUM(O949:O952)</f>
        <v>26</v>
      </c>
      <c r="P953" s="22">
        <f t="shared" ref="P953:Q953" si="530">SUM(P949:P952)</f>
        <v>0</v>
      </c>
      <c r="Q953" s="22">
        <f t="shared" si="530"/>
        <v>153</v>
      </c>
      <c r="R953" s="22"/>
      <c r="S953" s="22">
        <f>SUM(S949:S952)</f>
        <v>38</v>
      </c>
      <c r="T953" s="22">
        <f>SUM(T949:T952)</f>
        <v>40</v>
      </c>
      <c r="U953" s="22"/>
      <c r="V953" s="69">
        <f t="shared" si="528"/>
        <v>78</v>
      </c>
      <c r="W953" s="22"/>
      <c r="X953" s="22"/>
      <c r="Y953" s="22"/>
      <c r="Z953" s="22"/>
      <c r="AA953" s="73"/>
      <c r="AB953" s="22"/>
      <c r="AC953" s="22"/>
      <c r="AD953" s="22"/>
      <c r="AE953" s="22"/>
      <c r="AF953" s="73"/>
      <c r="AG953" s="22">
        <f t="shared" si="529"/>
        <v>231</v>
      </c>
      <c r="AH953" s="22">
        <f>SUM(AH949:AH952)</f>
        <v>66</v>
      </c>
      <c r="AI953">
        <v>231</v>
      </c>
    </row>
    <row r="954" spans="1:35" ht="18.75" x14ac:dyDescent="0.3">
      <c r="A954" s="27" t="s">
        <v>688</v>
      </c>
    </row>
    <row r="955" spans="1:35" ht="15.75" x14ac:dyDescent="0.25">
      <c r="A955" s="10" t="s">
        <v>689</v>
      </c>
      <c r="B955" s="10" t="s">
        <v>222</v>
      </c>
      <c r="C955" s="10"/>
      <c r="D955" s="10"/>
      <c r="E955" s="10"/>
      <c r="F955" s="10"/>
      <c r="G955" s="69"/>
      <c r="H955" s="10"/>
      <c r="I955" s="10"/>
      <c r="J955" s="10"/>
      <c r="K955" s="10"/>
      <c r="L955" s="69"/>
      <c r="M955" s="36">
        <v>25</v>
      </c>
      <c r="N955" s="36">
        <v>44</v>
      </c>
      <c r="O955" s="36">
        <v>45</v>
      </c>
      <c r="P955" s="35">
        <v>0</v>
      </c>
      <c r="Q955" s="83">
        <f>SUM(M955:P955)</f>
        <v>114</v>
      </c>
      <c r="R955" s="35">
        <v>7</v>
      </c>
      <c r="S955" s="35">
        <v>12</v>
      </c>
      <c r="T955" s="10"/>
      <c r="U955" s="10">
        <v>0</v>
      </c>
      <c r="V955" s="83">
        <f>SUM(R955:U955)</f>
        <v>19</v>
      </c>
      <c r="W955" s="10"/>
      <c r="X955" s="10"/>
      <c r="Y955" s="10"/>
      <c r="Z955" s="10"/>
      <c r="AA955" s="69"/>
      <c r="AB955" s="10"/>
      <c r="AC955" s="10"/>
      <c r="AD955" s="10"/>
      <c r="AE955" s="10">
        <v>0</v>
      </c>
      <c r="AF955" s="69"/>
      <c r="AG955" s="38">
        <f>V955+Q955</f>
        <v>133</v>
      </c>
      <c r="AH955" s="10">
        <v>57</v>
      </c>
    </row>
    <row r="956" spans="1:35" ht="31.5" x14ac:dyDescent="0.25">
      <c r="A956" s="10" t="s">
        <v>689</v>
      </c>
      <c r="B956" s="10" t="s">
        <v>690</v>
      </c>
      <c r="C956" s="10"/>
      <c r="D956" s="10"/>
      <c r="E956" s="10"/>
      <c r="F956" s="10"/>
      <c r="G956" s="69"/>
      <c r="H956" s="10"/>
      <c r="I956" s="10"/>
      <c r="J956" s="10"/>
      <c r="K956" s="10"/>
      <c r="L956" s="69"/>
      <c r="M956" s="36">
        <v>35</v>
      </c>
      <c r="N956" s="35">
        <v>42</v>
      </c>
      <c r="O956" s="35">
        <v>44</v>
      </c>
      <c r="P956" s="35"/>
      <c r="Q956" s="83">
        <f t="shared" ref="Q956:Q963" si="531">SUM(M956:P956)</f>
        <v>121</v>
      </c>
      <c r="R956" s="35">
        <v>7</v>
      </c>
      <c r="S956" s="35">
        <v>10</v>
      </c>
      <c r="T956" s="10"/>
      <c r="U956" s="10"/>
      <c r="V956" s="83">
        <f t="shared" ref="V956:V964" si="532">SUM(R956:U956)</f>
        <v>17</v>
      </c>
      <c r="W956" s="10"/>
      <c r="X956" s="10"/>
      <c r="Y956" s="10"/>
      <c r="Z956" s="10"/>
      <c r="AA956" s="69"/>
      <c r="AB956" s="10"/>
      <c r="AC956" s="10"/>
      <c r="AD956" s="10"/>
      <c r="AE956" s="10"/>
      <c r="AF956" s="69"/>
      <c r="AG956" s="38">
        <f t="shared" ref="AG956:AG964" si="533">V956+Q956</f>
        <v>138</v>
      </c>
      <c r="AH956" s="10">
        <v>54</v>
      </c>
    </row>
    <row r="957" spans="1:35" ht="15.75" x14ac:dyDescent="0.25">
      <c r="A957" s="10" t="s">
        <v>689</v>
      </c>
      <c r="B957" s="10" t="s">
        <v>270</v>
      </c>
      <c r="C957" s="10"/>
      <c r="D957" s="10"/>
      <c r="E957" s="10"/>
      <c r="F957" s="10"/>
      <c r="G957" s="69"/>
      <c r="H957" s="10"/>
      <c r="I957" s="10"/>
      <c r="J957" s="10"/>
      <c r="K957" s="10"/>
      <c r="L957" s="69"/>
      <c r="M957" s="36">
        <v>37</v>
      </c>
      <c r="N957" s="35">
        <v>40</v>
      </c>
      <c r="O957" s="35">
        <v>40</v>
      </c>
      <c r="P957" s="35"/>
      <c r="Q957" s="83">
        <f t="shared" si="531"/>
        <v>117</v>
      </c>
      <c r="R957" s="35">
        <v>7</v>
      </c>
      <c r="S957" s="35">
        <v>16</v>
      </c>
      <c r="T957" s="10"/>
      <c r="U957" s="10"/>
      <c r="V957" s="83">
        <f t="shared" si="532"/>
        <v>23</v>
      </c>
      <c r="W957" s="10"/>
      <c r="X957" s="10"/>
      <c r="Y957" s="10"/>
      <c r="Z957" s="10"/>
      <c r="AA957" s="69"/>
      <c r="AB957" s="10"/>
      <c r="AC957" s="10"/>
      <c r="AD957" s="10"/>
      <c r="AE957" s="10"/>
      <c r="AF957" s="69"/>
      <c r="AG957" s="38">
        <f t="shared" si="533"/>
        <v>140</v>
      </c>
      <c r="AH957" s="10">
        <v>56</v>
      </c>
    </row>
    <row r="958" spans="1:35" ht="15.75" x14ac:dyDescent="0.25">
      <c r="A958" s="10" t="s">
        <v>689</v>
      </c>
      <c r="B958" s="10" t="s">
        <v>415</v>
      </c>
      <c r="C958" s="10"/>
      <c r="D958" s="10"/>
      <c r="E958" s="10"/>
      <c r="F958" s="10"/>
      <c r="G958" s="69"/>
      <c r="H958" s="10"/>
      <c r="I958" s="10"/>
      <c r="J958" s="10"/>
      <c r="K958" s="10"/>
      <c r="L958" s="69"/>
      <c r="M958" s="36">
        <v>32</v>
      </c>
      <c r="N958" s="35">
        <v>17</v>
      </c>
      <c r="O958" s="35">
        <v>22</v>
      </c>
      <c r="P958" s="35"/>
      <c r="Q958" s="83">
        <f t="shared" si="531"/>
        <v>71</v>
      </c>
      <c r="R958" s="35">
        <v>2</v>
      </c>
      <c r="S958" s="35">
        <v>2</v>
      </c>
      <c r="T958" s="10"/>
      <c r="U958" s="10"/>
      <c r="V958" s="83">
        <f t="shared" si="532"/>
        <v>4</v>
      </c>
      <c r="W958" s="10"/>
      <c r="X958" s="10"/>
      <c r="Y958" s="10"/>
      <c r="Z958" s="10"/>
      <c r="AA958" s="69"/>
      <c r="AB958" s="10"/>
      <c r="AC958" s="10"/>
      <c r="AD958" s="10"/>
      <c r="AE958" s="10"/>
      <c r="AF958" s="69"/>
      <c r="AG958" s="38">
        <f t="shared" si="533"/>
        <v>75</v>
      </c>
      <c r="AH958" s="10">
        <v>24</v>
      </c>
    </row>
    <row r="959" spans="1:35" ht="15.75" x14ac:dyDescent="0.25">
      <c r="A959" s="10" t="s">
        <v>689</v>
      </c>
      <c r="B959" s="10" t="s">
        <v>257</v>
      </c>
      <c r="C959" s="10"/>
      <c r="D959" s="10"/>
      <c r="E959" s="10"/>
      <c r="F959" s="10"/>
      <c r="G959" s="69"/>
      <c r="H959" s="10"/>
      <c r="I959" s="10"/>
      <c r="J959" s="10"/>
      <c r="K959" s="10"/>
      <c r="L959" s="69"/>
      <c r="M959" s="35">
        <v>32</v>
      </c>
      <c r="N959" s="35">
        <v>15</v>
      </c>
      <c r="O959" s="35">
        <v>25</v>
      </c>
      <c r="P959" s="35"/>
      <c r="Q959" s="83">
        <f t="shared" si="531"/>
        <v>72</v>
      </c>
      <c r="R959" s="36">
        <v>2</v>
      </c>
      <c r="S959" s="35">
        <v>2</v>
      </c>
      <c r="T959" s="10"/>
      <c r="U959" s="10"/>
      <c r="V959" s="83">
        <f t="shared" si="532"/>
        <v>4</v>
      </c>
      <c r="W959" s="10"/>
      <c r="X959" s="10"/>
      <c r="Y959" s="10"/>
      <c r="Z959" s="10"/>
      <c r="AA959" s="69"/>
      <c r="AB959" s="10"/>
      <c r="AC959" s="10"/>
      <c r="AD959" s="10"/>
      <c r="AE959" s="10"/>
      <c r="AF959" s="69"/>
      <c r="AG959" s="38">
        <f t="shared" si="533"/>
        <v>76</v>
      </c>
      <c r="AH959" s="10">
        <v>27</v>
      </c>
    </row>
    <row r="960" spans="1:35" ht="15.75" x14ac:dyDescent="0.25">
      <c r="A960" s="10" t="s">
        <v>689</v>
      </c>
      <c r="B960" s="10" t="s">
        <v>90</v>
      </c>
      <c r="C960" s="10"/>
      <c r="D960" s="10"/>
      <c r="E960" s="10"/>
      <c r="F960" s="10"/>
      <c r="G960" s="69"/>
      <c r="H960" s="10"/>
      <c r="I960" s="10"/>
      <c r="J960" s="10"/>
      <c r="K960" s="10"/>
      <c r="L960" s="69"/>
      <c r="M960" s="35">
        <v>80</v>
      </c>
      <c r="N960" s="35">
        <v>20</v>
      </c>
      <c r="O960" s="35">
        <v>15</v>
      </c>
      <c r="P960" s="35"/>
      <c r="Q960" s="83">
        <f t="shared" si="531"/>
        <v>115</v>
      </c>
      <c r="R960" s="35">
        <v>8</v>
      </c>
      <c r="S960" s="35">
        <v>3</v>
      </c>
      <c r="T960" s="10"/>
      <c r="U960" s="10"/>
      <c r="V960" s="83">
        <f t="shared" si="532"/>
        <v>11</v>
      </c>
      <c r="W960" s="10"/>
      <c r="X960" s="10"/>
      <c r="Y960" s="10"/>
      <c r="Z960" s="10"/>
      <c r="AA960" s="69"/>
      <c r="AB960" s="10"/>
      <c r="AC960" s="10"/>
      <c r="AD960" s="10"/>
      <c r="AE960" s="10"/>
      <c r="AF960" s="69"/>
      <c r="AG960" s="38">
        <f t="shared" si="533"/>
        <v>126</v>
      </c>
      <c r="AH960" s="10">
        <v>18</v>
      </c>
    </row>
    <row r="961" spans="1:35" ht="15.75" x14ac:dyDescent="0.25">
      <c r="A961" s="10" t="s">
        <v>689</v>
      </c>
      <c r="B961" s="10" t="s">
        <v>231</v>
      </c>
      <c r="C961" s="10"/>
      <c r="D961" s="10"/>
      <c r="E961" s="10"/>
      <c r="F961" s="10"/>
      <c r="G961" s="69"/>
      <c r="H961" s="10"/>
      <c r="I961" s="10"/>
      <c r="J961" s="10"/>
      <c r="K961" s="10"/>
      <c r="L961" s="69"/>
      <c r="M961" s="36">
        <v>33</v>
      </c>
      <c r="N961" s="35">
        <v>20</v>
      </c>
      <c r="O961" s="35">
        <v>22</v>
      </c>
      <c r="P961" s="35"/>
      <c r="Q961" s="83">
        <f t="shared" si="531"/>
        <v>75</v>
      </c>
      <c r="R961" s="35">
        <v>3</v>
      </c>
      <c r="S961" s="36">
        <v>0</v>
      </c>
      <c r="T961" s="10"/>
      <c r="U961" s="10"/>
      <c r="V961" s="83">
        <f t="shared" si="532"/>
        <v>3</v>
      </c>
      <c r="W961" s="10"/>
      <c r="X961" s="10"/>
      <c r="Y961" s="10"/>
      <c r="Z961" s="10"/>
      <c r="AA961" s="69"/>
      <c r="AB961" s="10"/>
      <c r="AC961" s="10"/>
      <c r="AD961" s="10"/>
      <c r="AE961" s="10"/>
      <c r="AF961" s="69"/>
      <c r="AG961" s="38">
        <f t="shared" si="533"/>
        <v>78</v>
      </c>
      <c r="AH961" s="10">
        <v>22</v>
      </c>
    </row>
    <row r="962" spans="1:35" ht="31.5" x14ac:dyDescent="0.25">
      <c r="A962" s="10" t="s">
        <v>689</v>
      </c>
      <c r="B962" s="10" t="s">
        <v>691</v>
      </c>
      <c r="C962" s="10"/>
      <c r="D962" s="10"/>
      <c r="E962" s="10"/>
      <c r="F962" s="10"/>
      <c r="G962" s="69"/>
      <c r="H962" s="10"/>
      <c r="I962" s="10"/>
      <c r="J962" s="10"/>
      <c r="K962" s="10"/>
      <c r="L962" s="69"/>
      <c r="M962" s="36">
        <v>33</v>
      </c>
      <c r="N962" s="35">
        <v>19</v>
      </c>
      <c r="O962" s="35">
        <v>19</v>
      </c>
      <c r="P962" s="35"/>
      <c r="Q962" s="83">
        <f t="shared" si="531"/>
        <v>71</v>
      </c>
      <c r="R962" s="35">
        <v>1</v>
      </c>
      <c r="S962" s="36">
        <v>1</v>
      </c>
      <c r="T962" s="10"/>
      <c r="U962" s="10"/>
      <c r="V962" s="83">
        <f t="shared" si="532"/>
        <v>2</v>
      </c>
      <c r="W962" s="10"/>
      <c r="X962" s="10"/>
      <c r="Y962" s="10"/>
      <c r="Z962" s="10"/>
      <c r="AA962" s="69"/>
      <c r="AB962" s="10"/>
      <c r="AC962" s="10"/>
      <c r="AD962" s="10"/>
      <c r="AE962" s="10"/>
      <c r="AF962" s="69"/>
      <c r="AG962" s="38">
        <f t="shared" si="533"/>
        <v>73</v>
      </c>
      <c r="AH962" s="10">
        <v>20</v>
      </c>
    </row>
    <row r="963" spans="1:35" ht="15.75" x14ac:dyDescent="0.25">
      <c r="A963" s="10" t="s">
        <v>689</v>
      </c>
      <c r="B963" s="10" t="s">
        <v>692</v>
      </c>
      <c r="C963" s="10"/>
      <c r="D963" s="10"/>
      <c r="E963" s="10"/>
      <c r="F963" s="10"/>
      <c r="G963" s="69"/>
      <c r="H963" s="10"/>
      <c r="I963" s="10"/>
      <c r="J963" s="10"/>
      <c r="K963" s="10"/>
      <c r="L963" s="69"/>
      <c r="M963" s="35">
        <v>75</v>
      </c>
      <c r="N963" s="35">
        <v>0</v>
      </c>
      <c r="O963" s="35">
        <v>0</v>
      </c>
      <c r="P963" s="35"/>
      <c r="Q963" s="83">
        <f t="shared" si="531"/>
        <v>75</v>
      </c>
      <c r="R963" s="35"/>
      <c r="S963" s="35"/>
      <c r="T963" s="10"/>
      <c r="U963" s="10"/>
      <c r="V963" s="83">
        <f t="shared" si="532"/>
        <v>0</v>
      </c>
      <c r="W963" s="10"/>
      <c r="X963" s="10"/>
      <c r="Y963" s="10"/>
      <c r="Z963" s="10"/>
      <c r="AA963" s="69"/>
      <c r="AB963" s="10"/>
      <c r="AC963" s="10"/>
      <c r="AD963" s="10"/>
      <c r="AE963" s="10"/>
      <c r="AF963" s="69"/>
      <c r="AG963" s="38">
        <f t="shared" si="533"/>
        <v>75</v>
      </c>
      <c r="AH963" s="10">
        <v>0</v>
      </c>
    </row>
    <row r="964" spans="1:35" ht="15.75" x14ac:dyDescent="0.25">
      <c r="A964" s="22" t="s">
        <v>689</v>
      </c>
      <c r="B964" s="22" t="s">
        <v>32</v>
      </c>
      <c r="C964" s="22"/>
      <c r="D964" s="22"/>
      <c r="E964" s="22"/>
      <c r="F964" s="22"/>
      <c r="G964" s="73"/>
      <c r="H964" s="22"/>
      <c r="I964" s="22"/>
      <c r="J964" s="22"/>
      <c r="K964" s="22"/>
      <c r="L964" s="73"/>
      <c r="M964" s="37">
        <f>SUM(M955:M963)</f>
        <v>382</v>
      </c>
      <c r="N964" s="38">
        <f>SUM(N955:N963)</f>
        <v>217</v>
      </c>
      <c r="O964" s="38">
        <f>SUM(O955:O963)</f>
        <v>232</v>
      </c>
      <c r="P964" s="38">
        <f t="shared" ref="P964:Q964" si="534">SUM(P955:P963)</f>
        <v>0</v>
      </c>
      <c r="Q964" s="38">
        <f t="shared" si="534"/>
        <v>831</v>
      </c>
      <c r="R964" s="38">
        <f>SUM(R955:R963)</f>
        <v>37</v>
      </c>
      <c r="S964" s="38">
        <f>SUM(S955:S963)</f>
        <v>46</v>
      </c>
      <c r="T964" s="22"/>
      <c r="U964" s="22"/>
      <c r="V964" s="83">
        <f t="shared" si="532"/>
        <v>83</v>
      </c>
      <c r="W964" s="22"/>
      <c r="X964" s="22"/>
      <c r="Y964" s="22"/>
      <c r="Z964" s="22"/>
      <c r="AA964" s="73"/>
      <c r="AB964" s="22"/>
      <c r="AC964" s="22"/>
      <c r="AD964" s="22"/>
      <c r="AE964" s="22"/>
      <c r="AF964" s="73"/>
      <c r="AG964" s="38">
        <f t="shared" si="533"/>
        <v>914</v>
      </c>
      <c r="AH964" s="22">
        <f>SUM(AH955:AH963)</f>
        <v>278</v>
      </c>
      <c r="AI964">
        <v>914</v>
      </c>
    </row>
    <row r="965" spans="1:35" ht="18.75" x14ac:dyDescent="0.3">
      <c r="A965" s="27" t="s">
        <v>693</v>
      </c>
    </row>
    <row r="966" spans="1:35" ht="15.75" x14ac:dyDescent="0.25">
      <c r="A966" s="10" t="s">
        <v>695</v>
      </c>
      <c r="B966" s="10" t="s">
        <v>141</v>
      </c>
      <c r="C966" s="10"/>
      <c r="D966" s="10"/>
      <c r="E966" s="10"/>
      <c r="F966" s="10"/>
      <c r="G966" s="69"/>
      <c r="H966" s="10"/>
      <c r="I966" s="10"/>
      <c r="J966" s="10"/>
      <c r="K966" s="10"/>
      <c r="L966" s="69"/>
      <c r="M966" s="10"/>
      <c r="N966" s="10"/>
      <c r="O966" s="10"/>
      <c r="P966" s="10"/>
      <c r="Q966" s="69"/>
      <c r="R966" s="10">
        <v>176</v>
      </c>
      <c r="S966" s="10">
        <v>79</v>
      </c>
      <c r="T966" s="10">
        <v>45</v>
      </c>
      <c r="U966" s="10">
        <v>0</v>
      </c>
      <c r="V966" s="69">
        <f>SUM(R966:U966)</f>
        <v>300</v>
      </c>
      <c r="W966" s="10"/>
      <c r="X966" s="10"/>
      <c r="Y966" s="10"/>
      <c r="Z966" s="10"/>
      <c r="AA966" s="69"/>
      <c r="AB966" s="10"/>
      <c r="AC966" s="10"/>
      <c r="AD966" s="10"/>
      <c r="AE966" s="10">
        <v>0</v>
      </c>
      <c r="AF966" s="69"/>
      <c r="AG966" s="22">
        <f>V966</f>
        <v>300</v>
      </c>
      <c r="AH966" s="10">
        <v>45</v>
      </c>
    </row>
    <row r="967" spans="1:35" ht="15.75" x14ac:dyDescent="0.25">
      <c r="A967" s="10" t="s">
        <v>695</v>
      </c>
      <c r="B967" s="10" t="s">
        <v>136</v>
      </c>
      <c r="C967" s="10"/>
      <c r="D967" s="10"/>
      <c r="E967" s="10"/>
      <c r="F967" s="10"/>
      <c r="G967" s="69"/>
      <c r="H967" s="10"/>
      <c r="I967" s="10"/>
      <c r="J967" s="10"/>
      <c r="K967" s="10"/>
      <c r="L967" s="69"/>
      <c r="M967" s="10"/>
      <c r="N967" s="10"/>
      <c r="O967" s="10"/>
      <c r="P967" s="10"/>
      <c r="Q967" s="69"/>
      <c r="R967" s="10">
        <v>15</v>
      </c>
      <c r="S967" s="10">
        <v>10</v>
      </c>
      <c r="T967" s="10">
        <v>10</v>
      </c>
      <c r="U967" s="10"/>
      <c r="V967" s="69">
        <f t="shared" ref="V967:V971" si="535">SUM(R967:U967)</f>
        <v>35</v>
      </c>
      <c r="W967" s="10"/>
      <c r="X967" s="10"/>
      <c r="Y967" s="10"/>
      <c r="Z967" s="10"/>
      <c r="AA967" s="69"/>
      <c r="AB967" s="10"/>
      <c r="AC967" s="10"/>
      <c r="AD967" s="10"/>
      <c r="AE967" s="10"/>
      <c r="AF967" s="69"/>
      <c r="AG967" s="22">
        <f t="shared" ref="AG967:AG971" si="536">V967</f>
        <v>35</v>
      </c>
      <c r="AH967" s="10">
        <v>10</v>
      </c>
    </row>
    <row r="968" spans="1:35" ht="15.75" x14ac:dyDescent="0.25">
      <c r="A968" s="10" t="s">
        <v>695</v>
      </c>
      <c r="B968" s="10" t="s">
        <v>139</v>
      </c>
      <c r="C968" s="10"/>
      <c r="D968" s="10"/>
      <c r="E968" s="10"/>
      <c r="F968" s="10"/>
      <c r="G968" s="69"/>
      <c r="H968" s="10"/>
      <c r="I968" s="10"/>
      <c r="J968" s="10"/>
      <c r="K968" s="10"/>
      <c r="L968" s="69"/>
      <c r="M968" s="10"/>
      <c r="N968" s="10"/>
      <c r="O968" s="10"/>
      <c r="P968" s="10"/>
      <c r="Q968" s="69"/>
      <c r="R968" s="10">
        <v>21</v>
      </c>
      <c r="S968" s="10">
        <v>18</v>
      </c>
      <c r="T968" s="10">
        <v>9</v>
      </c>
      <c r="U968" s="10"/>
      <c r="V968" s="69">
        <f t="shared" si="535"/>
        <v>48</v>
      </c>
      <c r="W968" s="10"/>
      <c r="X968" s="10"/>
      <c r="Y968" s="10"/>
      <c r="Z968" s="10"/>
      <c r="AA968" s="69"/>
      <c r="AB968" s="10"/>
      <c r="AC968" s="10"/>
      <c r="AD968" s="10"/>
      <c r="AE968" s="10"/>
      <c r="AF968" s="69"/>
      <c r="AG968" s="22">
        <f t="shared" si="536"/>
        <v>48</v>
      </c>
      <c r="AH968" s="10">
        <v>9</v>
      </c>
    </row>
    <row r="969" spans="1:35" ht="15.75" x14ac:dyDescent="0.25">
      <c r="A969" s="10" t="s">
        <v>695</v>
      </c>
      <c r="B969" s="10" t="s">
        <v>694</v>
      </c>
      <c r="C969" s="10"/>
      <c r="D969" s="10"/>
      <c r="E969" s="10"/>
      <c r="F969" s="10"/>
      <c r="G969" s="69"/>
      <c r="H969" s="10"/>
      <c r="I969" s="10"/>
      <c r="J969" s="10"/>
      <c r="K969" s="10"/>
      <c r="L969" s="69"/>
      <c r="M969" s="10"/>
      <c r="N969" s="10"/>
      <c r="O969" s="10"/>
      <c r="P969" s="10"/>
      <c r="Q969" s="69"/>
      <c r="R969" s="10">
        <v>24</v>
      </c>
      <c r="S969" s="10">
        <v>6</v>
      </c>
      <c r="T969" s="10"/>
      <c r="U969" s="10"/>
      <c r="V969" s="69">
        <f t="shared" si="535"/>
        <v>30</v>
      </c>
      <c r="W969" s="10"/>
      <c r="X969" s="10"/>
      <c r="Y969" s="10"/>
      <c r="Z969" s="10"/>
      <c r="AA969" s="69"/>
      <c r="AB969" s="10"/>
      <c r="AC969" s="10"/>
      <c r="AD969" s="10"/>
      <c r="AE969" s="10"/>
      <c r="AF969" s="69"/>
      <c r="AG969" s="22">
        <f t="shared" si="536"/>
        <v>30</v>
      </c>
      <c r="AH969" s="10"/>
    </row>
    <row r="970" spans="1:35" ht="31.5" x14ac:dyDescent="0.25">
      <c r="A970" s="10" t="s">
        <v>695</v>
      </c>
      <c r="B970" s="10" t="s">
        <v>152</v>
      </c>
      <c r="C970" s="10"/>
      <c r="D970" s="10"/>
      <c r="E970" s="10"/>
      <c r="F970" s="10"/>
      <c r="G970" s="69"/>
      <c r="H970" s="10"/>
      <c r="I970" s="10"/>
      <c r="J970" s="10"/>
      <c r="K970" s="10"/>
      <c r="L970" s="69"/>
      <c r="M970" s="10"/>
      <c r="N970" s="10"/>
      <c r="O970" s="10"/>
      <c r="P970" s="10"/>
      <c r="Q970" s="69"/>
      <c r="R970" s="10">
        <v>21</v>
      </c>
      <c r="S970" s="10">
        <v>19</v>
      </c>
      <c r="T970" s="10">
        <v>8</v>
      </c>
      <c r="U970" s="10"/>
      <c r="V970" s="69">
        <f t="shared" si="535"/>
        <v>48</v>
      </c>
      <c r="W970" s="10"/>
      <c r="X970" s="10"/>
      <c r="Y970" s="10"/>
      <c r="Z970" s="10"/>
      <c r="AA970" s="69"/>
      <c r="AB970" s="10"/>
      <c r="AC970" s="10"/>
      <c r="AD970" s="10"/>
      <c r="AE970" s="10"/>
      <c r="AF970" s="69"/>
      <c r="AG970" s="22">
        <f t="shared" si="536"/>
        <v>48</v>
      </c>
      <c r="AH970" s="10">
        <v>8</v>
      </c>
    </row>
    <row r="971" spans="1:35" ht="15.75" x14ac:dyDescent="0.25">
      <c r="A971" s="22" t="s">
        <v>695</v>
      </c>
      <c r="B971" s="22" t="s">
        <v>32</v>
      </c>
      <c r="C971" s="22"/>
      <c r="D971" s="22"/>
      <c r="E971" s="22"/>
      <c r="F971" s="22"/>
      <c r="G971" s="73"/>
      <c r="H971" s="22"/>
      <c r="I971" s="22"/>
      <c r="J971" s="22"/>
      <c r="K971" s="22"/>
      <c r="L971" s="73"/>
      <c r="M971" s="22"/>
      <c r="N971" s="22"/>
      <c r="O971" s="22"/>
      <c r="P971" s="22"/>
      <c r="Q971" s="73"/>
      <c r="R971" s="22">
        <f>SUM(R966:R970)</f>
        <v>257</v>
      </c>
      <c r="S971" s="22">
        <f>SUM(S966:S970)</f>
        <v>132</v>
      </c>
      <c r="T971" s="28">
        <f>SUM(T966:T970)</f>
        <v>72</v>
      </c>
      <c r="U971" s="22"/>
      <c r="V971" s="69">
        <f t="shared" si="535"/>
        <v>461</v>
      </c>
      <c r="W971" s="22"/>
      <c r="X971" s="22"/>
      <c r="Y971" s="22"/>
      <c r="Z971" s="22"/>
      <c r="AA971" s="73"/>
      <c r="AB971" s="22"/>
      <c r="AC971" s="22"/>
      <c r="AD971" s="22"/>
      <c r="AE971" s="22"/>
      <c r="AF971" s="73"/>
      <c r="AG971" s="22">
        <f t="shared" si="536"/>
        <v>461</v>
      </c>
      <c r="AH971" s="22">
        <f>SUM(AH966:AH970)</f>
        <v>72</v>
      </c>
      <c r="AI971">
        <v>461</v>
      </c>
    </row>
    <row r="972" spans="1:35" ht="18.75" x14ac:dyDescent="0.25">
      <c r="A972" s="39" t="s">
        <v>697</v>
      </c>
    </row>
    <row r="973" spans="1:35" ht="15.75" x14ac:dyDescent="0.25">
      <c r="A973" s="10" t="s">
        <v>698</v>
      </c>
      <c r="B973" s="10" t="s">
        <v>157</v>
      </c>
      <c r="C973" s="10"/>
      <c r="D973" s="10"/>
      <c r="E973" s="10"/>
      <c r="F973" s="10"/>
      <c r="G973" s="69"/>
      <c r="H973" s="10"/>
      <c r="I973" s="10"/>
      <c r="J973" s="10"/>
      <c r="K973" s="10"/>
      <c r="L973" s="69"/>
      <c r="M973" s="10"/>
      <c r="N973" s="10"/>
      <c r="O973" s="10"/>
      <c r="P973" s="10"/>
      <c r="Q973" s="69"/>
      <c r="R973" s="10">
        <v>26</v>
      </c>
      <c r="S973" s="10">
        <v>6</v>
      </c>
      <c r="T973" s="10">
        <v>9</v>
      </c>
      <c r="U973" s="10">
        <v>0</v>
      </c>
      <c r="V973" s="69">
        <f>SUM(R973:U973)</f>
        <v>41</v>
      </c>
      <c r="W973" s="10"/>
      <c r="X973" s="10"/>
      <c r="Y973" s="10"/>
      <c r="Z973" s="10"/>
      <c r="AA973" s="69"/>
      <c r="AB973" s="10"/>
      <c r="AC973" s="10"/>
      <c r="AD973" s="10"/>
      <c r="AE973" s="10">
        <v>0</v>
      </c>
      <c r="AF973" s="69"/>
      <c r="AG973" s="22">
        <f>V973</f>
        <v>41</v>
      </c>
      <c r="AH973" s="10">
        <v>9</v>
      </c>
    </row>
    <row r="974" spans="1:35" ht="31.5" x14ac:dyDescent="0.25">
      <c r="A974" s="10" t="s">
        <v>698</v>
      </c>
      <c r="B974" s="10" t="s">
        <v>434</v>
      </c>
      <c r="C974" s="10"/>
      <c r="D974" s="10"/>
      <c r="E974" s="10"/>
      <c r="F974" s="10"/>
      <c r="G974" s="69"/>
      <c r="H974" s="10"/>
      <c r="I974" s="10"/>
      <c r="J974" s="10"/>
      <c r="K974" s="10"/>
      <c r="L974" s="69"/>
      <c r="M974" s="10"/>
      <c r="N974" s="10"/>
      <c r="O974" s="10"/>
      <c r="P974" s="10"/>
      <c r="Q974" s="69"/>
      <c r="R974" s="10">
        <v>32</v>
      </c>
      <c r="S974" s="10">
        <v>7</v>
      </c>
      <c r="T974" s="10">
        <v>10</v>
      </c>
      <c r="U974" s="10"/>
      <c r="V974" s="69">
        <f t="shared" ref="V974:V977" si="537">SUM(R974:U974)</f>
        <v>49</v>
      </c>
      <c r="W974" s="10"/>
      <c r="X974" s="10"/>
      <c r="Y974" s="10"/>
      <c r="Z974" s="10"/>
      <c r="AA974" s="69"/>
      <c r="AB974" s="10"/>
      <c r="AC974" s="10"/>
      <c r="AD974" s="10"/>
      <c r="AE974" s="10"/>
      <c r="AF974" s="69"/>
      <c r="AG974" s="22">
        <f t="shared" ref="AG974:AG977" si="538">V974</f>
        <v>49</v>
      </c>
      <c r="AH974" s="10">
        <v>10</v>
      </c>
    </row>
    <row r="975" spans="1:35" ht="15.75" x14ac:dyDescent="0.25">
      <c r="A975" s="10" t="s">
        <v>698</v>
      </c>
      <c r="B975" s="10" t="s">
        <v>141</v>
      </c>
      <c r="C975" s="10"/>
      <c r="D975" s="10"/>
      <c r="E975" s="10"/>
      <c r="F975" s="10"/>
      <c r="G975" s="69"/>
      <c r="H975" s="10"/>
      <c r="I975" s="10"/>
      <c r="J975" s="10"/>
      <c r="K975" s="10"/>
      <c r="L975" s="69"/>
      <c r="M975" s="10"/>
      <c r="N975" s="10"/>
      <c r="O975" s="10"/>
      <c r="P975" s="10"/>
      <c r="Q975" s="69"/>
      <c r="R975" s="10">
        <v>77</v>
      </c>
      <c r="S975" s="10">
        <v>17</v>
      </c>
      <c r="T975" s="10">
        <v>34</v>
      </c>
      <c r="U975" s="10"/>
      <c r="V975" s="69">
        <f t="shared" si="537"/>
        <v>128</v>
      </c>
      <c r="W975" s="10"/>
      <c r="X975" s="10"/>
      <c r="Y975" s="10"/>
      <c r="Z975" s="10"/>
      <c r="AA975" s="69"/>
      <c r="AB975" s="10"/>
      <c r="AC975" s="10"/>
      <c r="AD975" s="10"/>
      <c r="AE975" s="10"/>
      <c r="AF975" s="69"/>
      <c r="AG975" s="22">
        <f t="shared" si="538"/>
        <v>128</v>
      </c>
      <c r="AH975" s="10">
        <v>34</v>
      </c>
    </row>
    <row r="976" spans="1:35" ht="15.75" x14ac:dyDescent="0.25">
      <c r="A976" s="10" t="s">
        <v>698</v>
      </c>
      <c r="B976" s="10" t="s">
        <v>151</v>
      </c>
      <c r="C976" s="10"/>
      <c r="D976" s="10"/>
      <c r="E976" s="10"/>
      <c r="F976" s="10"/>
      <c r="G976" s="69"/>
      <c r="H976" s="10"/>
      <c r="I976" s="10"/>
      <c r="J976" s="10"/>
      <c r="K976" s="10"/>
      <c r="L976" s="69"/>
      <c r="M976" s="10"/>
      <c r="N976" s="10"/>
      <c r="O976" s="10"/>
      <c r="P976" s="10"/>
      <c r="Q976" s="69"/>
      <c r="R976" s="10">
        <v>17</v>
      </c>
      <c r="S976" s="10">
        <v>4</v>
      </c>
      <c r="T976" s="10">
        <v>7</v>
      </c>
      <c r="U976" s="10"/>
      <c r="V976" s="69">
        <f t="shared" si="537"/>
        <v>28</v>
      </c>
      <c r="W976" s="10"/>
      <c r="X976" s="10"/>
      <c r="Y976" s="10"/>
      <c r="Z976" s="10"/>
      <c r="AA976" s="69"/>
      <c r="AB976" s="10"/>
      <c r="AC976" s="10"/>
      <c r="AD976" s="10"/>
      <c r="AE976" s="10"/>
      <c r="AF976" s="69"/>
      <c r="AG976" s="22">
        <f t="shared" si="538"/>
        <v>28</v>
      </c>
      <c r="AH976" s="10">
        <v>7</v>
      </c>
    </row>
    <row r="977" spans="1:35" ht="15.75" customHeight="1" x14ac:dyDescent="0.25">
      <c r="A977" s="22" t="s">
        <v>698</v>
      </c>
      <c r="B977" s="22" t="s">
        <v>16</v>
      </c>
      <c r="C977" s="22"/>
      <c r="D977" s="22"/>
      <c r="E977" s="22"/>
      <c r="F977" s="22"/>
      <c r="G977" s="73"/>
      <c r="H977" s="22"/>
      <c r="I977" s="22"/>
      <c r="J977" s="22"/>
      <c r="K977" s="22"/>
      <c r="L977" s="73"/>
      <c r="M977" s="22"/>
      <c r="N977" s="22"/>
      <c r="O977" s="22"/>
      <c r="P977" s="22"/>
      <c r="Q977" s="73"/>
      <c r="R977" s="22">
        <f>SUM(R973:R976)</f>
        <v>152</v>
      </c>
      <c r="S977" s="22">
        <f>SUM(S973:S976)</f>
        <v>34</v>
      </c>
      <c r="T977" s="22">
        <f>SUM(T973:T976)</f>
        <v>60</v>
      </c>
      <c r="U977" s="22"/>
      <c r="V977" s="69">
        <f t="shared" si="537"/>
        <v>246</v>
      </c>
      <c r="W977" s="22"/>
      <c r="X977" s="22"/>
      <c r="Y977" s="22"/>
      <c r="Z977" s="22"/>
      <c r="AA977" s="73"/>
      <c r="AB977" s="22"/>
      <c r="AC977" s="22"/>
      <c r="AD977" s="22"/>
      <c r="AE977" s="22"/>
      <c r="AF977" s="73"/>
      <c r="AG977" s="22">
        <f t="shared" si="538"/>
        <v>246</v>
      </c>
      <c r="AH977" s="22">
        <f>SUM(AH973:AH976)</f>
        <v>60</v>
      </c>
    </row>
    <row r="978" spans="1:35" ht="18.75" x14ac:dyDescent="0.25">
      <c r="A978" s="39" t="s">
        <v>699</v>
      </c>
    </row>
    <row r="979" spans="1:35" ht="15.75" x14ac:dyDescent="0.25">
      <c r="A979" s="10" t="s">
        <v>700</v>
      </c>
      <c r="B979" s="10" t="s">
        <v>149</v>
      </c>
      <c r="C979" s="10"/>
      <c r="D979" s="10"/>
      <c r="E979" s="10"/>
      <c r="F979" s="10"/>
      <c r="G979" s="69"/>
      <c r="H979" s="10"/>
      <c r="I979" s="10"/>
      <c r="J979" s="10"/>
      <c r="K979" s="10"/>
      <c r="L979" s="69"/>
      <c r="M979" s="10"/>
      <c r="N979" s="10"/>
      <c r="O979" s="10"/>
      <c r="P979" s="10"/>
      <c r="Q979" s="69"/>
      <c r="R979" s="10">
        <v>26</v>
      </c>
      <c r="S979" s="10">
        <v>23</v>
      </c>
      <c r="T979" s="10">
        <v>51</v>
      </c>
      <c r="U979" s="10">
        <v>0</v>
      </c>
      <c r="V979" s="69">
        <f>SUM(R979:U979)</f>
        <v>100</v>
      </c>
      <c r="W979" s="10"/>
      <c r="X979" s="10"/>
      <c r="Y979" s="10"/>
      <c r="Z979" s="10"/>
      <c r="AA979" s="69"/>
      <c r="AB979" s="10"/>
      <c r="AC979" s="10"/>
      <c r="AD979" s="10"/>
      <c r="AE979" s="10">
        <v>0</v>
      </c>
      <c r="AF979" s="69"/>
      <c r="AG979" s="22">
        <f>V979</f>
        <v>100</v>
      </c>
      <c r="AH979" s="10">
        <v>51</v>
      </c>
    </row>
    <row r="980" spans="1:35" ht="15.75" x14ac:dyDescent="0.25">
      <c r="A980" s="10" t="s">
        <v>700</v>
      </c>
      <c r="B980" s="10" t="s">
        <v>151</v>
      </c>
      <c r="C980" s="10"/>
      <c r="D980" s="10"/>
      <c r="E980" s="10"/>
      <c r="F980" s="10"/>
      <c r="G980" s="69"/>
      <c r="H980" s="10"/>
      <c r="I980" s="10"/>
      <c r="J980" s="10"/>
      <c r="K980" s="10"/>
      <c r="L980" s="69"/>
      <c r="M980" s="10"/>
      <c r="N980" s="10"/>
      <c r="O980" s="10"/>
      <c r="P980" s="10"/>
      <c r="Q980" s="69"/>
      <c r="R980" s="10">
        <v>68</v>
      </c>
      <c r="S980" s="10">
        <v>48</v>
      </c>
      <c r="T980" s="10">
        <v>64</v>
      </c>
      <c r="U980" s="10"/>
      <c r="V980" s="69">
        <f t="shared" ref="V980:V984" si="539">SUM(R980:U980)</f>
        <v>180</v>
      </c>
      <c r="W980" s="10"/>
      <c r="X980" s="10"/>
      <c r="Y980" s="10"/>
      <c r="Z980" s="10"/>
      <c r="AA980" s="69"/>
      <c r="AB980" s="10"/>
      <c r="AC980" s="10"/>
      <c r="AD980" s="10"/>
      <c r="AE980" s="10"/>
      <c r="AF980" s="69"/>
      <c r="AG980" s="22">
        <f t="shared" ref="AG980:AG984" si="540">V980</f>
        <v>180</v>
      </c>
      <c r="AH980" s="10">
        <v>64</v>
      </c>
    </row>
    <row r="981" spans="1:35" ht="15.75" x14ac:dyDescent="0.25">
      <c r="A981" s="10" t="s">
        <v>700</v>
      </c>
      <c r="B981" s="10" t="s">
        <v>157</v>
      </c>
      <c r="C981" s="10"/>
      <c r="D981" s="10"/>
      <c r="E981" s="10"/>
      <c r="F981" s="10"/>
      <c r="G981" s="69"/>
      <c r="H981" s="10"/>
      <c r="I981" s="10"/>
      <c r="J981" s="10"/>
      <c r="K981" s="10"/>
      <c r="L981" s="69"/>
      <c r="M981" s="10"/>
      <c r="N981" s="10"/>
      <c r="O981" s="10"/>
      <c r="P981" s="10"/>
      <c r="Q981" s="69"/>
      <c r="R981" s="10">
        <v>29</v>
      </c>
      <c r="S981" s="10">
        <v>26</v>
      </c>
      <c r="T981" s="10">
        <v>45</v>
      </c>
      <c r="U981" s="10"/>
      <c r="V981" s="69">
        <f t="shared" si="539"/>
        <v>100</v>
      </c>
      <c r="W981" s="10"/>
      <c r="X981" s="10"/>
      <c r="Y981" s="10"/>
      <c r="Z981" s="10"/>
      <c r="AA981" s="69"/>
      <c r="AB981" s="10"/>
      <c r="AC981" s="10"/>
      <c r="AD981" s="10"/>
      <c r="AE981" s="10"/>
      <c r="AF981" s="69"/>
      <c r="AG981" s="22">
        <f t="shared" si="540"/>
        <v>100</v>
      </c>
      <c r="AH981" s="10"/>
    </row>
    <row r="982" spans="1:35" ht="15.75" x14ac:dyDescent="0.25">
      <c r="A982" s="10" t="s">
        <v>700</v>
      </c>
      <c r="B982" s="10" t="s">
        <v>141</v>
      </c>
      <c r="C982" s="10"/>
      <c r="D982" s="10"/>
      <c r="E982" s="10"/>
      <c r="F982" s="10"/>
      <c r="G982" s="69"/>
      <c r="H982" s="10"/>
      <c r="I982" s="10"/>
      <c r="J982" s="10"/>
      <c r="K982" s="10"/>
      <c r="L982" s="69"/>
      <c r="M982" s="10"/>
      <c r="N982" s="10"/>
      <c r="O982" s="10"/>
      <c r="P982" s="10"/>
      <c r="Q982" s="69"/>
      <c r="R982" s="10">
        <v>68</v>
      </c>
      <c r="S982" s="10">
        <v>61</v>
      </c>
      <c r="T982" s="10">
        <v>56</v>
      </c>
      <c r="U982" s="10"/>
      <c r="V982" s="69">
        <f t="shared" si="539"/>
        <v>185</v>
      </c>
      <c r="W982" s="10"/>
      <c r="X982" s="10"/>
      <c r="Y982" s="10"/>
      <c r="Z982" s="10"/>
      <c r="AA982" s="69"/>
      <c r="AB982" s="10"/>
      <c r="AC982" s="10"/>
      <c r="AD982" s="10"/>
      <c r="AE982" s="10"/>
      <c r="AF982" s="69"/>
      <c r="AG982" s="22">
        <f t="shared" si="540"/>
        <v>185</v>
      </c>
      <c r="AH982" s="10">
        <v>56</v>
      </c>
    </row>
    <row r="983" spans="1:35" ht="31.5" x14ac:dyDescent="0.25">
      <c r="A983" s="10" t="s">
        <v>700</v>
      </c>
      <c r="B983" s="10" t="s">
        <v>137</v>
      </c>
      <c r="C983" s="10"/>
      <c r="D983" s="10"/>
      <c r="E983" s="10"/>
      <c r="F983" s="10"/>
      <c r="G983" s="69"/>
      <c r="H983" s="10"/>
      <c r="I983" s="10"/>
      <c r="J983" s="10"/>
      <c r="K983" s="10"/>
      <c r="L983" s="69"/>
      <c r="M983" s="10"/>
      <c r="N983" s="10"/>
      <c r="O983" s="10"/>
      <c r="P983" s="10"/>
      <c r="Q983" s="69"/>
      <c r="R983" s="10">
        <v>18</v>
      </c>
      <c r="S983" s="10">
        <v>15</v>
      </c>
      <c r="T983" s="10">
        <v>24</v>
      </c>
      <c r="U983" s="10"/>
      <c r="V983" s="69">
        <f t="shared" si="539"/>
        <v>57</v>
      </c>
      <c r="W983" s="10"/>
      <c r="X983" s="10"/>
      <c r="Y983" s="10"/>
      <c r="Z983" s="10"/>
      <c r="AA983" s="69"/>
      <c r="AB983" s="10"/>
      <c r="AC983" s="10"/>
      <c r="AD983" s="10"/>
      <c r="AE983" s="10"/>
      <c r="AF983" s="69"/>
      <c r="AG983" s="22">
        <f t="shared" si="540"/>
        <v>57</v>
      </c>
      <c r="AH983" s="10">
        <v>24</v>
      </c>
    </row>
    <row r="984" spans="1:35" ht="15.75" x14ac:dyDescent="0.25">
      <c r="A984" s="22" t="s">
        <v>700</v>
      </c>
      <c r="B984" s="22" t="s">
        <v>16</v>
      </c>
      <c r="C984" s="22"/>
      <c r="D984" s="22"/>
      <c r="E984" s="22"/>
      <c r="F984" s="22"/>
      <c r="G984" s="73"/>
      <c r="H984" s="22"/>
      <c r="I984" s="22"/>
      <c r="J984" s="22"/>
      <c r="K984" s="22"/>
      <c r="L984" s="73"/>
      <c r="M984" s="22"/>
      <c r="N984" s="22"/>
      <c r="O984" s="22"/>
      <c r="P984" s="22"/>
      <c r="Q984" s="73"/>
      <c r="R984" s="22">
        <f>SUM(R979:R983)</f>
        <v>209</v>
      </c>
      <c r="S984" s="22">
        <f>SUM(S979:S983)</f>
        <v>173</v>
      </c>
      <c r="T984" s="22">
        <f>SUM(T979:T983)</f>
        <v>240</v>
      </c>
      <c r="U984" s="22"/>
      <c r="V984" s="69">
        <f t="shared" si="539"/>
        <v>622</v>
      </c>
      <c r="W984" s="22"/>
      <c r="X984" s="22"/>
      <c r="Y984" s="22"/>
      <c r="Z984" s="22"/>
      <c r="AA984" s="73"/>
      <c r="AB984" s="22"/>
      <c r="AC984" s="22"/>
      <c r="AD984" s="22"/>
      <c r="AE984" s="22"/>
      <c r="AF984" s="73"/>
      <c r="AG984" s="22">
        <f t="shared" si="540"/>
        <v>622</v>
      </c>
      <c r="AH984" s="22">
        <f>SUM(AH979:AH983)</f>
        <v>195</v>
      </c>
      <c r="AI984">
        <v>622</v>
      </c>
    </row>
    <row r="985" spans="1:35" ht="18.75" x14ac:dyDescent="0.25">
      <c r="A985" s="39" t="s">
        <v>701</v>
      </c>
    </row>
    <row r="986" spans="1:35" ht="15.75" x14ac:dyDescent="0.25">
      <c r="A986" s="10" t="s">
        <v>702</v>
      </c>
      <c r="B986" s="10" t="s">
        <v>226</v>
      </c>
      <c r="C986" s="10"/>
      <c r="D986" s="10"/>
      <c r="E986" s="10"/>
      <c r="F986" s="10"/>
      <c r="G986" s="69"/>
      <c r="H986" s="10"/>
      <c r="I986" s="10"/>
      <c r="J986" s="10"/>
      <c r="K986" s="10"/>
      <c r="L986" s="69"/>
      <c r="M986" s="10">
        <v>14</v>
      </c>
      <c r="N986" s="10">
        <v>4</v>
      </c>
      <c r="O986" s="10">
        <v>11</v>
      </c>
      <c r="P986" s="10">
        <v>0</v>
      </c>
      <c r="Q986" s="69">
        <f>SUM(M986:P986)</f>
        <v>29</v>
      </c>
      <c r="R986" s="10"/>
      <c r="S986" s="10">
        <v>9</v>
      </c>
      <c r="T986" s="10"/>
      <c r="U986" s="10">
        <v>0</v>
      </c>
      <c r="V986" s="69">
        <f>SUM(R986:U986)</f>
        <v>9</v>
      </c>
      <c r="W986" s="10">
        <v>16</v>
      </c>
      <c r="X986" s="10">
        <v>17</v>
      </c>
      <c r="Y986" s="10">
        <v>37</v>
      </c>
      <c r="Z986" s="10">
        <v>0</v>
      </c>
      <c r="AA986" s="69">
        <f>SUM(W986:Z986)</f>
        <v>70</v>
      </c>
      <c r="AB986" s="10">
        <v>24</v>
      </c>
      <c r="AC986" s="10"/>
      <c r="AD986" s="10"/>
      <c r="AE986" s="10">
        <v>0</v>
      </c>
      <c r="AF986" s="69">
        <f>SUM(AB986:AE986)</f>
        <v>24</v>
      </c>
      <c r="AG986" s="22">
        <f>AF986+AA986+V986+Q986</f>
        <v>132</v>
      </c>
      <c r="AH986" s="10">
        <f t="shared" ref="AH986:AH992" si="541">O986+Y986</f>
        <v>48</v>
      </c>
    </row>
    <row r="987" spans="1:35" ht="31.5" x14ac:dyDescent="0.25">
      <c r="A987" s="10" t="s">
        <v>702</v>
      </c>
      <c r="B987" s="10" t="s">
        <v>706</v>
      </c>
      <c r="C987" s="10"/>
      <c r="D987" s="10"/>
      <c r="E987" s="10"/>
      <c r="F987" s="10"/>
      <c r="G987" s="69"/>
      <c r="H987" s="10"/>
      <c r="I987" s="10"/>
      <c r="J987" s="10"/>
      <c r="K987" s="10"/>
      <c r="L987" s="69"/>
      <c r="M987" s="10">
        <v>14</v>
      </c>
      <c r="N987" s="10"/>
      <c r="O987" s="10"/>
      <c r="P987" s="10"/>
      <c r="Q987" s="69">
        <f t="shared" ref="Q987:Q992" si="542">SUM(M987:P987)</f>
        <v>14</v>
      </c>
      <c r="R987" s="10"/>
      <c r="S987" s="10"/>
      <c r="T987" s="10"/>
      <c r="U987" s="10"/>
      <c r="V987" s="69">
        <f t="shared" ref="V987:V993" si="543">SUM(R987:U987)</f>
        <v>0</v>
      </c>
      <c r="W987" s="10"/>
      <c r="X987" s="10"/>
      <c r="Y987" s="10"/>
      <c r="Z987" s="10"/>
      <c r="AA987" s="69">
        <f t="shared" ref="AA987:AA993" si="544">SUM(W987:Z987)</f>
        <v>0</v>
      </c>
      <c r="AB987" s="10"/>
      <c r="AC987" s="10"/>
      <c r="AD987" s="10"/>
      <c r="AE987" s="10"/>
      <c r="AF987" s="69"/>
      <c r="AG987" s="22">
        <f t="shared" ref="AG987:AG992" si="545">AF987+AA987+V987+Q987</f>
        <v>14</v>
      </c>
      <c r="AH987" s="10">
        <f t="shared" si="541"/>
        <v>0</v>
      </c>
    </row>
    <row r="988" spans="1:35" ht="31.5" x14ac:dyDescent="0.25">
      <c r="A988" s="10" t="s">
        <v>702</v>
      </c>
      <c r="B988" s="10" t="s">
        <v>9</v>
      </c>
      <c r="C988" s="10"/>
      <c r="D988" s="10"/>
      <c r="E988" s="10"/>
      <c r="F988" s="10"/>
      <c r="G988" s="69"/>
      <c r="H988" s="10"/>
      <c r="I988" s="10"/>
      <c r="J988" s="10"/>
      <c r="K988" s="10"/>
      <c r="L988" s="69"/>
      <c r="M988" s="10"/>
      <c r="N988" s="10">
        <v>31</v>
      </c>
      <c r="O988" s="10">
        <v>31</v>
      </c>
      <c r="P988" s="10"/>
      <c r="Q988" s="69">
        <f t="shared" si="542"/>
        <v>62</v>
      </c>
      <c r="R988" s="10"/>
      <c r="S988" s="10">
        <v>16</v>
      </c>
      <c r="T988" s="10"/>
      <c r="U988" s="10"/>
      <c r="V988" s="69">
        <f t="shared" si="543"/>
        <v>16</v>
      </c>
      <c r="W988" s="10"/>
      <c r="X988" s="10"/>
      <c r="Y988" s="10"/>
      <c r="Z988" s="10"/>
      <c r="AA988" s="69">
        <f t="shared" si="544"/>
        <v>0</v>
      </c>
      <c r="AB988" s="10"/>
      <c r="AC988" s="10"/>
      <c r="AD988" s="10"/>
      <c r="AE988" s="10"/>
      <c r="AF988" s="69"/>
      <c r="AG988" s="22">
        <f t="shared" si="545"/>
        <v>78</v>
      </c>
      <c r="AH988" s="10">
        <f t="shared" si="541"/>
        <v>31</v>
      </c>
    </row>
    <row r="989" spans="1:35" ht="15.75" x14ac:dyDescent="0.25">
      <c r="A989" s="10" t="s">
        <v>702</v>
      </c>
      <c r="B989" s="10" t="s">
        <v>703</v>
      </c>
      <c r="C989" s="10"/>
      <c r="D989" s="10"/>
      <c r="E989" s="10"/>
      <c r="F989" s="10"/>
      <c r="G989" s="69"/>
      <c r="H989" s="10"/>
      <c r="I989" s="10"/>
      <c r="J989" s="10"/>
      <c r="K989" s="10"/>
      <c r="L989" s="69"/>
      <c r="M989" s="10">
        <v>21</v>
      </c>
      <c r="N989" s="10">
        <v>20</v>
      </c>
      <c r="O989" s="10">
        <v>7</v>
      </c>
      <c r="P989" s="10"/>
      <c r="Q989" s="69">
        <f t="shared" si="542"/>
        <v>48</v>
      </c>
      <c r="R989" s="10"/>
      <c r="S989" s="10">
        <v>8</v>
      </c>
      <c r="T989" s="10"/>
      <c r="U989" s="10"/>
      <c r="V989" s="69">
        <f t="shared" si="543"/>
        <v>8</v>
      </c>
      <c r="W989" s="10"/>
      <c r="X989" s="10"/>
      <c r="Y989" s="10"/>
      <c r="Z989" s="10"/>
      <c r="AA989" s="69">
        <f t="shared" si="544"/>
        <v>0</v>
      </c>
      <c r="AB989" s="10"/>
      <c r="AC989" s="10"/>
      <c r="AD989" s="10"/>
      <c r="AE989" s="10"/>
      <c r="AF989" s="69"/>
      <c r="AG989" s="22">
        <f t="shared" si="545"/>
        <v>56</v>
      </c>
      <c r="AH989" s="10">
        <f t="shared" si="541"/>
        <v>7</v>
      </c>
    </row>
    <row r="990" spans="1:35" ht="31.5" x14ac:dyDescent="0.25">
      <c r="A990" s="10" t="s">
        <v>702</v>
      </c>
      <c r="B990" s="10" t="s">
        <v>704</v>
      </c>
      <c r="C990" s="10"/>
      <c r="D990" s="10"/>
      <c r="E990" s="10"/>
      <c r="F990" s="10"/>
      <c r="G990" s="69"/>
      <c r="H990" s="10"/>
      <c r="I990" s="10"/>
      <c r="J990" s="10"/>
      <c r="K990" s="10"/>
      <c r="L990" s="69"/>
      <c r="M990" s="10">
        <v>27</v>
      </c>
      <c r="N990" s="10">
        <v>76</v>
      </c>
      <c r="O990" s="10"/>
      <c r="P990" s="10"/>
      <c r="Q990" s="69">
        <f t="shared" si="542"/>
        <v>103</v>
      </c>
      <c r="R990" s="10"/>
      <c r="S990" s="10">
        <v>41</v>
      </c>
      <c r="T990" s="10"/>
      <c r="U990" s="10"/>
      <c r="V990" s="69">
        <f t="shared" si="543"/>
        <v>41</v>
      </c>
      <c r="W990" s="10"/>
      <c r="X990" s="10"/>
      <c r="Y990" s="10"/>
      <c r="Z990" s="10"/>
      <c r="AA990" s="69">
        <f t="shared" si="544"/>
        <v>0</v>
      </c>
      <c r="AB990" s="10"/>
      <c r="AC990" s="10"/>
      <c r="AD990" s="10"/>
      <c r="AE990" s="10"/>
      <c r="AF990" s="69"/>
      <c r="AG990" s="22">
        <f t="shared" si="545"/>
        <v>144</v>
      </c>
      <c r="AH990" s="10">
        <f t="shared" si="541"/>
        <v>0</v>
      </c>
    </row>
    <row r="991" spans="1:35" ht="31.5" x14ac:dyDescent="0.25">
      <c r="A991" s="10" t="s">
        <v>702</v>
      </c>
      <c r="B991" s="10" t="s">
        <v>351</v>
      </c>
      <c r="C991" s="10"/>
      <c r="D991" s="10"/>
      <c r="E991" s="10"/>
      <c r="F991" s="10"/>
      <c r="G991" s="69"/>
      <c r="H991" s="10"/>
      <c r="I991" s="10"/>
      <c r="J991" s="10"/>
      <c r="K991" s="10"/>
      <c r="L991" s="69"/>
      <c r="M991" s="10">
        <v>16</v>
      </c>
      <c r="N991" s="10">
        <v>7</v>
      </c>
      <c r="O991" s="10">
        <v>6</v>
      </c>
      <c r="P991" s="10"/>
      <c r="Q991" s="69">
        <f t="shared" si="542"/>
        <v>29</v>
      </c>
      <c r="R991" s="10"/>
      <c r="S991" s="10">
        <v>9</v>
      </c>
      <c r="T991" s="10"/>
      <c r="U991" s="10"/>
      <c r="V991" s="69">
        <f t="shared" si="543"/>
        <v>9</v>
      </c>
      <c r="W991" s="10"/>
      <c r="X991" s="10"/>
      <c r="Y991" s="10"/>
      <c r="Z991" s="10"/>
      <c r="AA991" s="69">
        <f t="shared" si="544"/>
        <v>0</v>
      </c>
      <c r="AB991" s="10"/>
      <c r="AC991" s="10"/>
      <c r="AD991" s="10"/>
      <c r="AE991" s="10"/>
      <c r="AF991" s="69"/>
      <c r="AG991" s="22">
        <f t="shared" si="545"/>
        <v>38</v>
      </c>
      <c r="AH991" s="10">
        <f t="shared" si="541"/>
        <v>6</v>
      </c>
    </row>
    <row r="992" spans="1:35" ht="15.75" x14ac:dyDescent="0.25">
      <c r="A992" s="10" t="s">
        <v>702</v>
      </c>
      <c r="B992" s="10" t="s">
        <v>270</v>
      </c>
      <c r="C992" s="10"/>
      <c r="D992" s="10"/>
      <c r="E992" s="10"/>
      <c r="F992" s="10"/>
      <c r="G992" s="69"/>
      <c r="H992" s="10"/>
      <c r="I992" s="10"/>
      <c r="J992" s="10"/>
      <c r="K992" s="10"/>
      <c r="L992" s="69"/>
      <c r="M992" s="10">
        <v>29</v>
      </c>
      <c r="N992" s="10"/>
      <c r="O992" s="10"/>
      <c r="P992" s="10"/>
      <c r="Q992" s="69">
        <f t="shared" si="542"/>
        <v>29</v>
      </c>
      <c r="R992" s="10"/>
      <c r="S992" s="10"/>
      <c r="T992" s="10"/>
      <c r="U992" s="10"/>
      <c r="V992" s="69">
        <f t="shared" si="543"/>
        <v>0</v>
      </c>
      <c r="W992" s="10"/>
      <c r="X992" s="10"/>
      <c r="Y992" s="10"/>
      <c r="Z992" s="10"/>
      <c r="AA992" s="69">
        <f t="shared" si="544"/>
        <v>0</v>
      </c>
      <c r="AB992" s="10"/>
      <c r="AC992" s="10"/>
      <c r="AD992" s="10"/>
      <c r="AE992" s="10"/>
      <c r="AF992" s="69"/>
      <c r="AG992" s="22">
        <f t="shared" si="545"/>
        <v>29</v>
      </c>
      <c r="AH992" s="10">
        <f t="shared" si="541"/>
        <v>0</v>
      </c>
    </row>
    <row r="993" spans="1:35" ht="18.75" x14ac:dyDescent="0.25">
      <c r="A993" s="22" t="s">
        <v>702</v>
      </c>
      <c r="B993" s="22" t="s">
        <v>705</v>
      </c>
      <c r="C993" s="22"/>
      <c r="D993" s="22"/>
      <c r="E993" s="22"/>
      <c r="F993" s="22"/>
      <c r="G993" s="73"/>
      <c r="H993" s="22"/>
      <c r="I993" s="22"/>
      <c r="J993" s="22"/>
      <c r="K993" s="22"/>
      <c r="L993" s="73"/>
      <c r="M993" s="22">
        <f>SUM(M986:M992)</f>
        <v>121</v>
      </c>
      <c r="N993" s="22">
        <f t="shared" ref="N993:AF993" si="546">SUM(N986:N992)</f>
        <v>138</v>
      </c>
      <c r="O993" s="22">
        <f t="shared" si="546"/>
        <v>55</v>
      </c>
      <c r="P993" s="22">
        <f t="shared" si="546"/>
        <v>0</v>
      </c>
      <c r="Q993" s="22">
        <f t="shared" si="546"/>
        <v>314</v>
      </c>
      <c r="R993" s="22">
        <f t="shared" si="546"/>
        <v>0</v>
      </c>
      <c r="S993" s="22">
        <f t="shared" si="546"/>
        <v>83</v>
      </c>
      <c r="T993" s="22">
        <f t="shared" si="546"/>
        <v>0</v>
      </c>
      <c r="U993" s="22">
        <f t="shared" si="546"/>
        <v>0</v>
      </c>
      <c r="V993" s="69">
        <f t="shared" si="543"/>
        <v>83</v>
      </c>
      <c r="W993" s="22">
        <f t="shared" si="546"/>
        <v>16</v>
      </c>
      <c r="X993" s="22">
        <f t="shared" si="546"/>
        <v>17</v>
      </c>
      <c r="Y993" s="22">
        <f t="shared" si="546"/>
        <v>37</v>
      </c>
      <c r="Z993" s="22">
        <f t="shared" si="546"/>
        <v>0</v>
      </c>
      <c r="AA993" s="69">
        <f t="shared" si="544"/>
        <v>70</v>
      </c>
      <c r="AB993" s="22">
        <f t="shared" si="546"/>
        <v>24</v>
      </c>
      <c r="AC993" s="22">
        <f t="shared" si="546"/>
        <v>0</v>
      </c>
      <c r="AD993" s="22">
        <f t="shared" si="546"/>
        <v>0</v>
      </c>
      <c r="AE993" s="22">
        <f t="shared" si="546"/>
        <v>0</v>
      </c>
      <c r="AF993" s="22">
        <f t="shared" si="546"/>
        <v>24</v>
      </c>
      <c r="AG993" s="22">
        <f>AG992+AG991+AG990+AG989+AG988+AG987+AG986</f>
        <v>491</v>
      </c>
      <c r="AH993" s="22">
        <f>SUM(AH986:AH992)</f>
        <v>92</v>
      </c>
      <c r="AI993">
        <v>491</v>
      </c>
    </row>
    <row r="994" spans="1:35" ht="18.75" x14ac:dyDescent="0.25">
      <c r="A994" s="39" t="s">
        <v>709</v>
      </c>
      <c r="AG994" s="59"/>
    </row>
    <row r="995" spans="1:35" ht="63.75" customHeight="1" x14ac:dyDescent="0.25">
      <c r="A995" s="10" t="s">
        <v>710</v>
      </c>
      <c r="B995" s="10" t="s">
        <v>69</v>
      </c>
      <c r="C995" s="10"/>
      <c r="D995" s="10"/>
      <c r="E995" s="10"/>
      <c r="F995" s="10"/>
      <c r="G995" s="69"/>
      <c r="H995" s="10"/>
      <c r="I995" s="10"/>
      <c r="J995" s="10"/>
      <c r="K995" s="10"/>
      <c r="L995" s="69"/>
      <c r="M995" s="10">
        <v>25</v>
      </c>
      <c r="N995" s="10">
        <v>0</v>
      </c>
      <c r="O995" s="10">
        <v>27</v>
      </c>
      <c r="P995" s="10">
        <v>0</v>
      </c>
      <c r="Q995" s="69">
        <f>SUM(M995:P995)</f>
        <v>52</v>
      </c>
      <c r="R995" s="10">
        <v>10</v>
      </c>
      <c r="S995" s="10">
        <v>0</v>
      </c>
      <c r="T995" s="10"/>
      <c r="U995" s="10">
        <v>0</v>
      </c>
      <c r="V995" s="69">
        <f>SUM(R995:U995)</f>
        <v>10</v>
      </c>
      <c r="W995" s="10"/>
      <c r="X995" s="10"/>
      <c r="Y995" s="10"/>
      <c r="Z995" s="10"/>
      <c r="AA995" s="69"/>
      <c r="AB995" s="10"/>
      <c r="AC995" s="10"/>
      <c r="AD995" s="10"/>
      <c r="AE995" s="10">
        <v>0</v>
      </c>
      <c r="AF995" s="69"/>
      <c r="AG995" s="22">
        <f>V995+Q995</f>
        <v>62</v>
      </c>
      <c r="AH995" s="10">
        <v>27</v>
      </c>
    </row>
    <row r="996" spans="1:35" ht="63" x14ac:dyDescent="0.25">
      <c r="A996" s="10" t="s">
        <v>710</v>
      </c>
      <c r="B996" s="10" t="s">
        <v>8</v>
      </c>
      <c r="C996" s="10"/>
      <c r="D996" s="10"/>
      <c r="E996" s="10"/>
      <c r="F996" s="10"/>
      <c r="G996" s="69"/>
      <c r="H996" s="10"/>
      <c r="I996" s="10"/>
      <c r="J996" s="10"/>
      <c r="K996" s="10"/>
      <c r="L996" s="69"/>
      <c r="M996" s="10">
        <v>0</v>
      </c>
      <c r="N996" s="10">
        <v>18</v>
      </c>
      <c r="O996" s="10">
        <v>0</v>
      </c>
      <c r="P996" s="10"/>
      <c r="Q996" s="69">
        <f t="shared" ref="Q996:Q1000" si="547">SUM(M996:P996)</f>
        <v>18</v>
      </c>
      <c r="R996" s="10">
        <v>6</v>
      </c>
      <c r="S996" s="10">
        <v>0</v>
      </c>
      <c r="T996" s="10"/>
      <c r="U996" s="10"/>
      <c r="V996" s="69">
        <f t="shared" ref="V996:V1000" si="548">SUM(R996:U996)</f>
        <v>6</v>
      </c>
      <c r="W996" s="10"/>
      <c r="X996" s="10"/>
      <c r="Y996" s="10"/>
      <c r="Z996" s="10"/>
      <c r="AA996" s="69"/>
      <c r="AB996" s="10"/>
      <c r="AC996" s="10"/>
      <c r="AD996" s="10"/>
      <c r="AE996" s="10"/>
      <c r="AF996" s="69"/>
      <c r="AG996" s="22">
        <f t="shared" ref="AG996:AG1001" si="549">V996+Q996</f>
        <v>24</v>
      </c>
      <c r="AH996" s="10">
        <v>0</v>
      </c>
    </row>
    <row r="997" spans="1:35" ht="31.5" x14ac:dyDescent="0.25">
      <c r="A997" s="10" t="s">
        <v>710</v>
      </c>
      <c r="B997" s="10" t="s">
        <v>273</v>
      </c>
      <c r="C997" s="10"/>
      <c r="D997" s="10"/>
      <c r="E997" s="10"/>
      <c r="F997" s="10"/>
      <c r="G997" s="69"/>
      <c r="H997" s="10"/>
      <c r="I997" s="10"/>
      <c r="J997" s="10"/>
      <c r="K997" s="10"/>
      <c r="L997" s="69"/>
      <c r="M997" s="10">
        <v>0</v>
      </c>
      <c r="N997" s="10">
        <v>37</v>
      </c>
      <c r="O997" s="10">
        <v>10</v>
      </c>
      <c r="P997" s="10"/>
      <c r="Q997" s="69">
        <f t="shared" si="547"/>
        <v>47</v>
      </c>
      <c r="R997" s="10">
        <v>5</v>
      </c>
      <c r="S997" s="10">
        <v>8</v>
      </c>
      <c r="T997" s="10"/>
      <c r="U997" s="10"/>
      <c r="V997" s="69">
        <f t="shared" si="548"/>
        <v>13</v>
      </c>
      <c r="W997" s="10"/>
      <c r="X997" s="10"/>
      <c r="Y997" s="10"/>
      <c r="Z997" s="10"/>
      <c r="AA997" s="69"/>
      <c r="AB997" s="10"/>
      <c r="AC997" s="10"/>
      <c r="AD997" s="10"/>
      <c r="AE997" s="10"/>
      <c r="AF997" s="69"/>
      <c r="AG997" s="22">
        <f t="shared" si="549"/>
        <v>60</v>
      </c>
      <c r="AH997" s="10">
        <v>18</v>
      </c>
    </row>
    <row r="998" spans="1:35" ht="47.25" x14ac:dyDescent="0.25">
      <c r="A998" s="10" t="s">
        <v>710</v>
      </c>
      <c r="B998" s="10" t="s">
        <v>49</v>
      </c>
      <c r="C998" s="10"/>
      <c r="D998" s="10"/>
      <c r="E998" s="10"/>
      <c r="F998" s="10"/>
      <c r="G998" s="69"/>
      <c r="H998" s="10"/>
      <c r="I998" s="10"/>
      <c r="J998" s="10"/>
      <c r="K998" s="10"/>
      <c r="L998" s="69"/>
      <c r="M998" s="10">
        <v>21</v>
      </c>
      <c r="N998" s="10">
        <v>22</v>
      </c>
      <c r="O998" s="10">
        <v>17</v>
      </c>
      <c r="P998" s="10"/>
      <c r="Q998" s="69">
        <f t="shared" si="547"/>
        <v>60</v>
      </c>
      <c r="R998" s="10">
        <v>0</v>
      </c>
      <c r="S998" s="10">
        <v>0</v>
      </c>
      <c r="T998" s="10"/>
      <c r="U998" s="10"/>
      <c r="V998" s="69">
        <f t="shared" si="548"/>
        <v>0</v>
      </c>
      <c r="W998" s="10"/>
      <c r="X998" s="10"/>
      <c r="Y998" s="10"/>
      <c r="Z998" s="10"/>
      <c r="AA998" s="69"/>
      <c r="AB998" s="10"/>
      <c r="AC998" s="10"/>
      <c r="AD998" s="10"/>
      <c r="AE998" s="10"/>
      <c r="AF998" s="69"/>
      <c r="AG998" s="22">
        <f t="shared" si="549"/>
        <v>60</v>
      </c>
      <c r="AH998" s="10">
        <v>17</v>
      </c>
    </row>
    <row r="999" spans="1:35" ht="31.5" x14ac:dyDescent="0.25">
      <c r="A999" s="10" t="s">
        <v>710</v>
      </c>
      <c r="B999" s="10" t="s">
        <v>242</v>
      </c>
      <c r="C999" s="10"/>
      <c r="D999" s="10"/>
      <c r="E999" s="10"/>
      <c r="F999" s="10"/>
      <c r="G999" s="69"/>
      <c r="H999" s="10"/>
      <c r="I999" s="10"/>
      <c r="J999" s="10"/>
      <c r="K999" s="10"/>
      <c r="L999" s="69"/>
      <c r="M999" s="10">
        <v>26</v>
      </c>
      <c r="N999" s="10">
        <v>11</v>
      </c>
      <c r="O999" s="10">
        <v>0</v>
      </c>
      <c r="P999" s="10"/>
      <c r="Q999" s="69">
        <f t="shared" si="547"/>
        <v>37</v>
      </c>
      <c r="R999" s="10">
        <v>0</v>
      </c>
      <c r="S999" s="10">
        <v>0</v>
      </c>
      <c r="T999" s="10"/>
      <c r="U999" s="10"/>
      <c r="V999" s="69">
        <f t="shared" si="548"/>
        <v>0</v>
      </c>
      <c r="W999" s="10"/>
      <c r="X999" s="10"/>
      <c r="Y999" s="10"/>
      <c r="Z999" s="10"/>
      <c r="AA999" s="69"/>
      <c r="AB999" s="10"/>
      <c r="AC999" s="10"/>
      <c r="AD999" s="10"/>
      <c r="AE999" s="10"/>
      <c r="AF999" s="69"/>
      <c r="AG999" s="22">
        <f t="shared" si="549"/>
        <v>37</v>
      </c>
      <c r="AH999" s="10">
        <v>0</v>
      </c>
    </row>
    <row r="1000" spans="1:35" ht="15.75" x14ac:dyDescent="0.25">
      <c r="A1000" s="10" t="s">
        <v>710</v>
      </c>
      <c r="B1000" s="10" t="s">
        <v>231</v>
      </c>
      <c r="C1000" s="10"/>
      <c r="D1000" s="10"/>
      <c r="E1000" s="10"/>
      <c r="F1000" s="10"/>
      <c r="G1000" s="69"/>
      <c r="H1000" s="10"/>
      <c r="I1000" s="10"/>
      <c r="J1000" s="10"/>
      <c r="K1000" s="10"/>
      <c r="L1000" s="69"/>
      <c r="M1000" s="10">
        <v>25</v>
      </c>
      <c r="N1000" s="10">
        <v>20</v>
      </c>
      <c r="O1000" s="10">
        <v>23</v>
      </c>
      <c r="P1000" s="10"/>
      <c r="Q1000" s="69">
        <f t="shared" si="547"/>
        <v>68</v>
      </c>
      <c r="R1000" s="10">
        <v>5</v>
      </c>
      <c r="S1000" s="10">
        <v>4</v>
      </c>
      <c r="T1000" s="10"/>
      <c r="U1000" s="10"/>
      <c r="V1000" s="69">
        <f t="shared" si="548"/>
        <v>9</v>
      </c>
      <c r="W1000" s="10"/>
      <c r="X1000" s="10"/>
      <c r="Y1000" s="10"/>
      <c r="Z1000" s="10"/>
      <c r="AA1000" s="69"/>
      <c r="AB1000" s="10"/>
      <c r="AC1000" s="10"/>
      <c r="AD1000" s="10"/>
      <c r="AE1000" s="10"/>
      <c r="AF1000" s="69"/>
      <c r="AG1000" s="22">
        <f t="shared" si="549"/>
        <v>77</v>
      </c>
      <c r="AH1000" s="10">
        <v>27</v>
      </c>
    </row>
    <row r="1001" spans="1:35" ht="15.75" x14ac:dyDescent="0.25">
      <c r="A1001" s="22" t="s">
        <v>710</v>
      </c>
      <c r="B1001" s="22" t="s">
        <v>32</v>
      </c>
      <c r="C1001" s="22"/>
      <c r="D1001" s="22"/>
      <c r="E1001" s="22"/>
      <c r="F1001" s="22"/>
      <c r="G1001" s="73"/>
      <c r="H1001" s="22"/>
      <c r="I1001" s="22"/>
      <c r="J1001" s="22"/>
      <c r="K1001" s="22"/>
      <c r="L1001" s="73"/>
      <c r="M1001" s="22">
        <f>SUM(M995:M1000)</f>
        <v>97</v>
      </c>
      <c r="N1001" s="22">
        <f t="shared" ref="N1001:AE1001" si="550">SUM(N995:N1000)</f>
        <v>108</v>
      </c>
      <c r="O1001" s="22">
        <f t="shared" si="550"/>
        <v>77</v>
      </c>
      <c r="P1001" s="22">
        <f t="shared" si="550"/>
        <v>0</v>
      </c>
      <c r="Q1001" s="22">
        <f t="shared" si="550"/>
        <v>282</v>
      </c>
      <c r="R1001" s="22">
        <f t="shared" si="550"/>
        <v>26</v>
      </c>
      <c r="S1001" s="22">
        <f t="shared" si="550"/>
        <v>12</v>
      </c>
      <c r="T1001" s="22">
        <f t="shared" si="550"/>
        <v>0</v>
      </c>
      <c r="U1001" s="22">
        <f t="shared" si="550"/>
        <v>0</v>
      </c>
      <c r="V1001" s="22">
        <f t="shared" si="550"/>
        <v>38</v>
      </c>
      <c r="W1001" s="22">
        <f t="shared" si="550"/>
        <v>0</v>
      </c>
      <c r="X1001" s="22">
        <f t="shared" si="550"/>
        <v>0</v>
      </c>
      <c r="Y1001" s="22">
        <f t="shared" si="550"/>
        <v>0</v>
      </c>
      <c r="Z1001" s="22">
        <f t="shared" si="550"/>
        <v>0</v>
      </c>
      <c r="AA1001" s="73"/>
      <c r="AB1001" s="22">
        <f t="shared" si="550"/>
        <v>0</v>
      </c>
      <c r="AC1001" s="22">
        <f t="shared" si="550"/>
        <v>0</v>
      </c>
      <c r="AD1001" s="22">
        <f t="shared" si="550"/>
        <v>0</v>
      </c>
      <c r="AE1001" s="22">
        <f t="shared" si="550"/>
        <v>0</v>
      </c>
      <c r="AF1001" s="73"/>
      <c r="AG1001" s="22">
        <f t="shared" si="549"/>
        <v>320</v>
      </c>
      <c r="AH1001" s="22">
        <f>SUM(AH995:AH1000)</f>
        <v>89</v>
      </c>
      <c r="AI1001">
        <v>320</v>
      </c>
    </row>
    <row r="1002" spans="1:35" ht="18.75" x14ac:dyDescent="0.25">
      <c r="A1002" s="39" t="s">
        <v>711</v>
      </c>
    </row>
    <row r="1003" spans="1:35" ht="15.75" x14ac:dyDescent="0.25">
      <c r="A1003" s="10" t="s">
        <v>712</v>
      </c>
      <c r="B1003" s="10" t="s">
        <v>326</v>
      </c>
      <c r="C1003" s="10"/>
      <c r="D1003" s="10"/>
      <c r="E1003" s="10"/>
      <c r="F1003" s="10"/>
      <c r="G1003" s="69"/>
      <c r="H1003" s="10"/>
      <c r="I1003" s="10"/>
      <c r="J1003" s="10"/>
      <c r="K1003" s="10"/>
      <c r="L1003" s="69"/>
      <c r="M1003" s="10"/>
      <c r="N1003" s="10"/>
      <c r="O1003" s="10"/>
      <c r="P1003" s="10">
        <v>0</v>
      </c>
      <c r="Q1003" s="69">
        <f>SUM(M1003:P1003)</f>
        <v>0</v>
      </c>
      <c r="R1003" s="10"/>
      <c r="S1003" s="10">
        <v>12</v>
      </c>
      <c r="T1003" s="10">
        <v>17</v>
      </c>
      <c r="U1003" s="10">
        <v>0</v>
      </c>
      <c r="V1003" s="69">
        <f>SUM(R1003:U1003)</f>
        <v>29</v>
      </c>
      <c r="W1003" s="10"/>
      <c r="X1003" s="10"/>
      <c r="Y1003" s="10"/>
      <c r="Z1003" s="10"/>
      <c r="AA1003" s="69"/>
      <c r="AB1003" s="10"/>
      <c r="AC1003" s="10"/>
      <c r="AD1003" s="10"/>
      <c r="AE1003" s="10">
        <v>0</v>
      </c>
      <c r="AF1003" s="69"/>
      <c r="AG1003" s="22">
        <f>V1003+Q1003</f>
        <v>29</v>
      </c>
      <c r="AH1003" s="10">
        <v>16</v>
      </c>
    </row>
    <row r="1004" spans="1:35" ht="15.75" x14ac:dyDescent="0.25">
      <c r="A1004" s="10" t="s">
        <v>712</v>
      </c>
      <c r="B1004" s="10" t="s">
        <v>684</v>
      </c>
      <c r="C1004" s="10"/>
      <c r="D1004" s="10"/>
      <c r="E1004" s="10"/>
      <c r="F1004" s="10"/>
      <c r="G1004" s="69"/>
      <c r="H1004" s="10"/>
      <c r="I1004" s="10"/>
      <c r="J1004" s="10"/>
      <c r="K1004" s="10"/>
      <c r="L1004" s="69"/>
      <c r="M1004" s="10">
        <v>7</v>
      </c>
      <c r="N1004" s="10"/>
      <c r="O1004" s="10"/>
      <c r="P1004" s="10"/>
      <c r="Q1004" s="69">
        <f t="shared" ref="Q1004:Q1005" si="551">SUM(M1004:P1004)</f>
        <v>7</v>
      </c>
      <c r="R1004" s="10"/>
      <c r="S1004" s="10">
        <v>10</v>
      </c>
      <c r="T1004" s="10">
        <v>15</v>
      </c>
      <c r="U1004" s="10"/>
      <c r="V1004" s="69">
        <f t="shared" ref="V1004:V1006" si="552">SUM(R1004:U1004)</f>
        <v>25</v>
      </c>
      <c r="W1004" s="10"/>
      <c r="X1004" s="10"/>
      <c r="Y1004" s="10"/>
      <c r="Z1004" s="10"/>
      <c r="AA1004" s="69"/>
      <c r="AB1004" s="10"/>
      <c r="AC1004" s="10"/>
      <c r="AD1004" s="10"/>
      <c r="AE1004" s="10"/>
      <c r="AF1004" s="69"/>
      <c r="AG1004" s="22">
        <f t="shared" ref="AG1004:AG1006" si="553">V1004+Q1004</f>
        <v>32</v>
      </c>
      <c r="AH1004" s="10">
        <v>14</v>
      </c>
    </row>
    <row r="1005" spans="1:35" ht="31.5" x14ac:dyDescent="0.25">
      <c r="A1005" s="10" t="s">
        <v>712</v>
      </c>
      <c r="B1005" s="10" t="s">
        <v>713</v>
      </c>
      <c r="C1005" s="10"/>
      <c r="D1005" s="10"/>
      <c r="E1005" s="10"/>
      <c r="F1005" s="10"/>
      <c r="G1005" s="69"/>
      <c r="H1005" s="10"/>
      <c r="I1005" s="10"/>
      <c r="J1005" s="10"/>
      <c r="K1005" s="10"/>
      <c r="L1005" s="69"/>
      <c r="M1005" s="10">
        <v>13</v>
      </c>
      <c r="N1005" s="10"/>
      <c r="O1005" s="10"/>
      <c r="P1005" s="10"/>
      <c r="Q1005" s="69">
        <f t="shared" si="551"/>
        <v>13</v>
      </c>
      <c r="R1005" s="10"/>
      <c r="S1005" s="10">
        <v>9</v>
      </c>
      <c r="T1005" s="10">
        <v>5</v>
      </c>
      <c r="U1005" s="10"/>
      <c r="V1005" s="69">
        <f t="shared" si="552"/>
        <v>14</v>
      </c>
      <c r="W1005" s="10"/>
      <c r="X1005" s="10"/>
      <c r="Y1005" s="10"/>
      <c r="Z1005" s="10"/>
      <c r="AA1005" s="69"/>
      <c r="AB1005" s="10"/>
      <c r="AC1005" s="10"/>
      <c r="AD1005" s="10"/>
      <c r="AE1005" s="10"/>
      <c r="AF1005" s="69"/>
      <c r="AG1005" s="22">
        <f t="shared" si="553"/>
        <v>27</v>
      </c>
      <c r="AH1005" s="10">
        <v>5</v>
      </c>
    </row>
    <row r="1006" spans="1:35" ht="15.75" x14ac:dyDescent="0.25">
      <c r="A1006" s="22" t="s">
        <v>712</v>
      </c>
      <c r="B1006" s="22"/>
      <c r="C1006" s="22"/>
      <c r="D1006" s="22"/>
      <c r="E1006" s="22"/>
      <c r="F1006" s="22"/>
      <c r="G1006" s="73"/>
      <c r="H1006" s="22"/>
      <c r="I1006" s="22"/>
      <c r="J1006" s="22"/>
      <c r="K1006" s="22"/>
      <c r="L1006" s="73"/>
      <c r="M1006" s="22">
        <f>SUM(M1003:M1005)</f>
        <v>20</v>
      </c>
      <c r="N1006" s="22">
        <f t="shared" ref="N1006:Q1006" si="554">SUM(N1003:N1005)</f>
        <v>0</v>
      </c>
      <c r="O1006" s="22">
        <f t="shared" si="554"/>
        <v>0</v>
      </c>
      <c r="P1006" s="22">
        <f t="shared" si="554"/>
        <v>0</v>
      </c>
      <c r="Q1006" s="22">
        <f t="shared" si="554"/>
        <v>20</v>
      </c>
      <c r="R1006" s="22"/>
      <c r="S1006" s="22">
        <f>SUM(S1003:S1005)</f>
        <v>31</v>
      </c>
      <c r="T1006" s="22">
        <f>SUM(T1003:T1005)</f>
        <v>37</v>
      </c>
      <c r="U1006" s="22"/>
      <c r="V1006" s="69">
        <f t="shared" si="552"/>
        <v>68</v>
      </c>
      <c r="W1006" s="22"/>
      <c r="X1006" s="22"/>
      <c r="Y1006" s="22"/>
      <c r="Z1006" s="22"/>
      <c r="AA1006" s="73"/>
      <c r="AB1006" s="22"/>
      <c r="AC1006" s="22"/>
      <c r="AD1006" s="22"/>
      <c r="AE1006" s="22"/>
      <c r="AF1006" s="73"/>
      <c r="AG1006" s="22">
        <f t="shared" si="553"/>
        <v>88</v>
      </c>
      <c r="AH1006" s="22">
        <f>SUM(AH1003:AH1005)</f>
        <v>35</v>
      </c>
      <c r="AI1006">
        <v>88</v>
      </c>
    </row>
    <row r="1007" spans="1:35" ht="18.75" x14ac:dyDescent="0.25">
      <c r="A1007" s="39" t="s">
        <v>715</v>
      </c>
    </row>
    <row r="1008" spans="1:35" ht="15.75" x14ac:dyDescent="0.25">
      <c r="A1008" s="10" t="s">
        <v>716</v>
      </c>
      <c r="B1008" s="10" t="s">
        <v>684</v>
      </c>
      <c r="C1008" s="10"/>
      <c r="D1008" s="10"/>
      <c r="E1008" s="10"/>
      <c r="F1008" s="10"/>
      <c r="G1008" s="69"/>
      <c r="H1008" s="10"/>
      <c r="I1008" s="10"/>
      <c r="J1008" s="10"/>
      <c r="K1008" s="10"/>
      <c r="L1008" s="69"/>
      <c r="M1008" s="10"/>
      <c r="N1008" s="10">
        <v>17</v>
      </c>
      <c r="O1008" s="10">
        <v>37</v>
      </c>
      <c r="P1008" s="10">
        <v>0</v>
      </c>
      <c r="Q1008" s="69">
        <f>SUM(M1008:P1008)</f>
        <v>54</v>
      </c>
      <c r="R1008" s="10"/>
      <c r="S1008" s="10">
        <v>10</v>
      </c>
      <c r="T1008" s="10"/>
      <c r="U1008" s="10">
        <v>0</v>
      </c>
      <c r="V1008" s="69">
        <f>SUM(R1008:U1008)</f>
        <v>10</v>
      </c>
      <c r="W1008" s="10">
        <v>16</v>
      </c>
      <c r="X1008" s="10">
        <v>17</v>
      </c>
      <c r="Y1008" s="10">
        <v>37</v>
      </c>
      <c r="Z1008" s="10">
        <v>0</v>
      </c>
      <c r="AA1008" s="69">
        <f>SUM(W1008:Z1008)</f>
        <v>70</v>
      </c>
      <c r="AB1008" s="10">
        <v>24</v>
      </c>
      <c r="AC1008" s="10"/>
      <c r="AD1008" s="10"/>
      <c r="AE1008" s="10">
        <v>0</v>
      </c>
      <c r="AF1008" s="69">
        <f>SUM(AB1008:AE1008)</f>
        <v>24</v>
      </c>
      <c r="AG1008" s="22">
        <f>AF1008+AA1008+V1008+Q1008</f>
        <v>158</v>
      </c>
      <c r="AH1008" s="10">
        <f>O1008+Y1008</f>
        <v>74</v>
      </c>
    </row>
    <row r="1009" spans="1:35" ht="15.75" x14ac:dyDescent="0.25">
      <c r="A1009" s="10" t="s">
        <v>716</v>
      </c>
      <c r="B1009" s="10" t="s">
        <v>74</v>
      </c>
      <c r="C1009" s="10"/>
      <c r="D1009" s="10"/>
      <c r="E1009" s="10"/>
      <c r="F1009" s="10"/>
      <c r="G1009" s="69"/>
      <c r="H1009" s="10"/>
      <c r="I1009" s="10"/>
      <c r="J1009" s="10"/>
      <c r="K1009" s="10"/>
      <c r="L1009" s="69"/>
      <c r="M1009" s="10"/>
      <c r="N1009" s="10"/>
      <c r="O1009" s="10"/>
      <c r="P1009" s="10"/>
      <c r="Q1009" s="69">
        <f t="shared" ref="Q1009:Q1010" si="555">SUM(M1009:P1009)</f>
        <v>0</v>
      </c>
      <c r="R1009" s="10"/>
      <c r="S1009" s="10">
        <v>14</v>
      </c>
      <c r="T1009" s="10"/>
      <c r="U1009" s="10"/>
      <c r="V1009" s="69">
        <f t="shared" ref="V1009:V1011" si="556">SUM(R1009:U1009)</f>
        <v>14</v>
      </c>
      <c r="W1009" s="10"/>
      <c r="X1009" s="10"/>
      <c r="Y1009" s="10"/>
      <c r="Z1009" s="10"/>
      <c r="AA1009" s="69">
        <f t="shared" ref="AA1009:AA1011" si="557">SUM(W1009:Z1009)</f>
        <v>0</v>
      </c>
      <c r="AB1009" s="10"/>
      <c r="AC1009" s="10"/>
      <c r="AD1009" s="10"/>
      <c r="AE1009" s="10"/>
      <c r="AF1009" s="69">
        <f t="shared" ref="AF1009:AF1011" si="558">SUM(AB1009:AE1009)</f>
        <v>0</v>
      </c>
      <c r="AG1009" s="22">
        <f t="shared" ref="AG1009:AG1011" si="559">AF1009+AA1009+V1009+Q1009</f>
        <v>14</v>
      </c>
      <c r="AH1009" s="10">
        <f>O1009+Y1009</f>
        <v>0</v>
      </c>
    </row>
    <row r="1010" spans="1:35" ht="31.5" x14ac:dyDescent="0.25">
      <c r="A1010" s="10" t="s">
        <v>716</v>
      </c>
      <c r="B1010" s="10" t="s">
        <v>721</v>
      </c>
      <c r="C1010" s="10"/>
      <c r="D1010" s="10"/>
      <c r="E1010" s="10"/>
      <c r="F1010" s="10"/>
      <c r="G1010" s="69"/>
      <c r="H1010" s="10"/>
      <c r="I1010" s="10"/>
      <c r="J1010" s="10"/>
      <c r="K1010" s="10"/>
      <c r="L1010" s="69"/>
      <c r="M1010" s="10">
        <v>16</v>
      </c>
      <c r="N1010" s="10"/>
      <c r="O1010" s="10"/>
      <c r="P1010" s="10"/>
      <c r="Q1010" s="69">
        <f t="shared" si="555"/>
        <v>16</v>
      </c>
      <c r="R1010" s="10"/>
      <c r="S1010" s="10"/>
      <c r="T1010" s="10"/>
      <c r="U1010" s="10"/>
      <c r="V1010" s="69">
        <f t="shared" si="556"/>
        <v>0</v>
      </c>
      <c r="W1010" s="10"/>
      <c r="X1010" s="10"/>
      <c r="Y1010" s="10"/>
      <c r="Z1010" s="10"/>
      <c r="AA1010" s="69">
        <f t="shared" si="557"/>
        <v>0</v>
      </c>
      <c r="AB1010" s="10"/>
      <c r="AC1010" s="10"/>
      <c r="AD1010" s="10"/>
      <c r="AE1010" s="10"/>
      <c r="AF1010" s="69">
        <f t="shared" si="558"/>
        <v>0</v>
      </c>
      <c r="AG1010" s="22">
        <f t="shared" si="559"/>
        <v>16</v>
      </c>
      <c r="AH1010" s="10">
        <f>O1010+Y1010</f>
        <v>0</v>
      </c>
    </row>
    <row r="1011" spans="1:35" ht="18.75" x14ac:dyDescent="0.25">
      <c r="A1011" s="22" t="s">
        <v>716</v>
      </c>
      <c r="B1011" s="22" t="s">
        <v>705</v>
      </c>
      <c r="C1011" s="22"/>
      <c r="D1011" s="22"/>
      <c r="E1011" s="22"/>
      <c r="F1011" s="22"/>
      <c r="G1011" s="73"/>
      <c r="H1011" s="22"/>
      <c r="I1011" s="22"/>
      <c r="J1011" s="22"/>
      <c r="K1011" s="22"/>
      <c r="L1011" s="73"/>
      <c r="M1011" s="22">
        <f>SUM(M1008:M1010)</f>
        <v>16</v>
      </c>
      <c r="N1011" s="22">
        <f>SUM(N1008:N1010)</f>
        <v>17</v>
      </c>
      <c r="O1011" s="22">
        <f>SUM(O1008:O1010)</f>
        <v>37</v>
      </c>
      <c r="P1011" s="22">
        <f t="shared" ref="P1011:Q1011" si="560">SUM(P1008:P1010)</f>
        <v>0</v>
      </c>
      <c r="Q1011" s="22">
        <f t="shared" si="560"/>
        <v>70</v>
      </c>
      <c r="R1011" s="22"/>
      <c r="S1011" s="22">
        <f>SUM(S1008:S1010)</f>
        <v>24</v>
      </c>
      <c r="T1011" s="22"/>
      <c r="U1011" s="22"/>
      <c r="V1011" s="69">
        <f t="shared" si="556"/>
        <v>24</v>
      </c>
      <c r="W1011" s="22">
        <f>SUM(W1008:W1010)</f>
        <v>16</v>
      </c>
      <c r="X1011" s="22">
        <f>SUM(X1008:X1010)</f>
        <v>17</v>
      </c>
      <c r="Y1011" s="22">
        <f>SUM(Y1008:Y1010)</f>
        <v>37</v>
      </c>
      <c r="Z1011" s="22"/>
      <c r="AA1011" s="69">
        <f t="shared" si="557"/>
        <v>70</v>
      </c>
      <c r="AB1011" s="22">
        <f>SUM(AB1008:AB1010)</f>
        <v>24</v>
      </c>
      <c r="AC1011" s="22"/>
      <c r="AD1011" s="22"/>
      <c r="AE1011" s="22"/>
      <c r="AF1011" s="69">
        <f t="shared" si="558"/>
        <v>24</v>
      </c>
      <c r="AG1011" s="22">
        <f t="shared" si="559"/>
        <v>188</v>
      </c>
      <c r="AH1011" s="22">
        <f>O1011+Y1011</f>
        <v>74</v>
      </c>
      <c r="AI1011">
        <v>188</v>
      </c>
    </row>
    <row r="1012" spans="1:35" ht="18.75" x14ac:dyDescent="0.25">
      <c r="A1012" s="39" t="s">
        <v>718</v>
      </c>
    </row>
    <row r="1013" spans="1:35" ht="63" x14ac:dyDescent="0.25">
      <c r="A1013" s="10" t="s">
        <v>719</v>
      </c>
      <c r="B1013" s="10" t="s">
        <v>720</v>
      </c>
      <c r="C1013" s="10"/>
      <c r="D1013" s="10"/>
      <c r="E1013" s="10"/>
      <c r="F1013" s="10"/>
      <c r="G1013" s="69"/>
      <c r="H1013" s="10"/>
      <c r="I1013" s="10"/>
      <c r="J1013" s="10"/>
      <c r="K1013" s="10"/>
      <c r="L1013" s="69"/>
      <c r="M1013" s="10"/>
      <c r="N1013" s="10"/>
      <c r="O1013" s="10"/>
      <c r="P1013" s="10"/>
      <c r="Q1013" s="69"/>
      <c r="R1013" s="10">
        <v>12</v>
      </c>
      <c r="S1013" s="10">
        <v>14</v>
      </c>
      <c r="T1013" s="10">
        <v>18</v>
      </c>
      <c r="U1013" s="10">
        <v>0</v>
      </c>
      <c r="V1013" s="69">
        <f>SUM(R1013:U1013)</f>
        <v>44</v>
      </c>
      <c r="W1013" s="10"/>
      <c r="X1013" s="10"/>
      <c r="Y1013" s="10"/>
      <c r="Z1013" s="10"/>
      <c r="AA1013" s="69"/>
      <c r="AB1013" s="10"/>
      <c r="AC1013" s="10"/>
      <c r="AD1013" s="10"/>
      <c r="AE1013" s="10">
        <v>0</v>
      </c>
      <c r="AF1013" s="69"/>
      <c r="AG1013" s="22">
        <f>V1013</f>
        <v>44</v>
      </c>
      <c r="AH1013" s="10">
        <v>18</v>
      </c>
    </row>
    <row r="1014" spans="1:35" ht="15.75" x14ac:dyDescent="0.25">
      <c r="A1014" s="22" t="s">
        <v>719</v>
      </c>
      <c r="B1014" s="22" t="s">
        <v>32</v>
      </c>
      <c r="C1014" s="22"/>
      <c r="D1014" s="22"/>
      <c r="E1014" s="22"/>
      <c r="F1014" s="22"/>
      <c r="G1014" s="73"/>
      <c r="H1014" s="22"/>
      <c r="I1014" s="22"/>
      <c r="J1014" s="22"/>
      <c r="K1014" s="22"/>
      <c r="L1014" s="73"/>
      <c r="M1014" s="22"/>
      <c r="N1014" s="22"/>
      <c r="O1014" s="22"/>
      <c r="P1014" s="22"/>
      <c r="Q1014" s="73"/>
      <c r="R1014" s="22">
        <f>SUM(R1013:R1013)</f>
        <v>12</v>
      </c>
      <c r="S1014" s="22">
        <f>SUM(S1013:S1013)</f>
        <v>14</v>
      </c>
      <c r="T1014" s="22">
        <f>SUM(T1013:T1013)</f>
        <v>18</v>
      </c>
      <c r="U1014" s="22"/>
      <c r="V1014" s="69">
        <f>SUM(R1014:U1014)</f>
        <v>44</v>
      </c>
      <c r="W1014" s="22"/>
      <c r="X1014" s="22"/>
      <c r="Y1014" s="22"/>
      <c r="Z1014" s="22"/>
      <c r="AA1014" s="73"/>
      <c r="AB1014" s="22"/>
      <c r="AC1014" s="22"/>
      <c r="AD1014" s="22"/>
      <c r="AE1014" s="22"/>
      <c r="AF1014" s="73"/>
      <c r="AG1014" s="22">
        <f>V1014</f>
        <v>44</v>
      </c>
      <c r="AH1014" s="22">
        <v>18</v>
      </c>
      <c r="AI1014">
        <v>44</v>
      </c>
    </row>
    <row r="1015" spans="1:35" ht="18.75" x14ac:dyDescent="0.25">
      <c r="A1015" s="39" t="s">
        <v>723</v>
      </c>
    </row>
    <row r="1016" spans="1:35" ht="31.5" x14ac:dyDescent="0.25">
      <c r="A1016" s="10" t="s">
        <v>727</v>
      </c>
      <c r="B1016" s="10" t="s">
        <v>724</v>
      </c>
      <c r="C1016" s="10"/>
      <c r="D1016" s="10"/>
      <c r="E1016" s="10"/>
      <c r="F1016" s="10"/>
      <c r="G1016" s="69"/>
      <c r="H1016" s="10"/>
      <c r="I1016" s="10"/>
      <c r="J1016" s="10"/>
      <c r="K1016" s="10"/>
      <c r="L1016" s="69"/>
      <c r="M1016" s="10">
        <v>127</v>
      </c>
      <c r="N1016" s="10">
        <v>119</v>
      </c>
      <c r="O1016" s="10">
        <v>111</v>
      </c>
      <c r="P1016" s="10">
        <v>0</v>
      </c>
      <c r="Q1016" s="69">
        <f>SUM(M1016:P1016)</f>
        <v>357</v>
      </c>
      <c r="R1016" s="10"/>
      <c r="S1016" s="10">
        <v>19</v>
      </c>
      <c r="T1016" s="10">
        <v>5</v>
      </c>
      <c r="U1016" s="10">
        <v>0</v>
      </c>
      <c r="V1016" s="69">
        <f>SUM(R1016:U1016)</f>
        <v>24</v>
      </c>
      <c r="W1016" s="10"/>
      <c r="X1016" s="10"/>
      <c r="Y1016" s="10"/>
      <c r="Z1016" s="10"/>
      <c r="AA1016" s="69"/>
      <c r="AB1016" s="10"/>
      <c r="AC1016" s="10"/>
      <c r="AD1016" s="10"/>
      <c r="AE1016" s="10">
        <v>0</v>
      </c>
      <c r="AF1016" s="69"/>
      <c r="AG1016" s="16">
        <f>AA1016+V1016+Q1016</f>
        <v>381</v>
      </c>
      <c r="AH1016" s="10">
        <f>O1016+T1016</f>
        <v>116</v>
      </c>
    </row>
    <row r="1017" spans="1:35" ht="31.5" x14ac:dyDescent="0.25">
      <c r="A1017" s="10" t="s">
        <v>727</v>
      </c>
      <c r="B1017" s="10" t="s">
        <v>725</v>
      </c>
      <c r="C1017" s="10"/>
      <c r="D1017" s="10"/>
      <c r="E1017" s="10"/>
      <c r="F1017" s="10"/>
      <c r="G1017" s="69"/>
      <c r="H1017" s="10"/>
      <c r="I1017" s="10"/>
      <c r="J1017" s="10"/>
      <c r="K1017" s="10"/>
      <c r="L1017" s="69"/>
      <c r="M1017" s="10">
        <v>20</v>
      </c>
      <c r="N1017" s="10">
        <v>42</v>
      </c>
      <c r="O1017" s="10">
        <v>40</v>
      </c>
      <c r="P1017" s="10"/>
      <c r="Q1017" s="69">
        <f t="shared" ref="Q1017:Q1019" si="561">SUM(M1017:P1017)</f>
        <v>102</v>
      </c>
      <c r="R1017" s="10"/>
      <c r="S1017" s="10"/>
      <c r="T1017" s="10">
        <v>3</v>
      </c>
      <c r="U1017" s="10"/>
      <c r="V1017" s="69">
        <f t="shared" ref="V1017:V1020" si="562">SUM(R1017:U1017)</f>
        <v>3</v>
      </c>
      <c r="W1017" s="10"/>
      <c r="X1017" s="10"/>
      <c r="Y1017" s="10"/>
      <c r="Z1017" s="10"/>
      <c r="AA1017" s="69"/>
      <c r="AB1017" s="10"/>
      <c r="AC1017" s="10"/>
      <c r="AD1017" s="10"/>
      <c r="AE1017" s="10"/>
      <c r="AF1017" s="69"/>
      <c r="AG1017" s="16">
        <f t="shared" ref="AG1017:AG1020" si="563">AA1017+V1017+Q1017</f>
        <v>105</v>
      </c>
      <c r="AH1017" s="10">
        <f>O1017+T1017</f>
        <v>43</v>
      </c>
    </row>
    <row r="1018" spans="1:35" ht="15.75" x14ac:dyDescent="0.25">
      <c r="A1018" s="10" t="s">
        <v>727</v>
      </c>
      <c r="B1018" s="10" t="s">
        <v>226</v>
      </c>
      <c r="C1018" s="10"/>
      <c r="D1018" s="10"/>
      <c r="E1018" s="10"/>
      <c r="F1018" s="10"/>
      <c r="G1018" s="69"/>
      <c r="H1018" s="10"/>
      <c r="I1018" s="10"/>
      <c r="J1018" s="10"/>
      <c r="K1018" s="10"/>
      <c r="L1018" s="69"/>
      <c r="M1018" s="10">
        <v>27</v>
      </c>
      <c r="N1018" s="10">
        <v>23</v>
      </c>
      <c r="O1018" s="10">
        <v>35</v>
      </c>
      <c r="P1018" s="10"/>
      <c r="Q1018" s="69">
        <f t="shared" si="561"/>
        <v>85</v>
      </c>
      <c r="R1018" s="10"/>
      <c r="S1018" s="10">
        <v>6</v>
      </c>
      <c r="T1018" s="10">
        <v>1</v>
      </c>
      <c r="U1018" s="10"/>
      <c r="V1018" s="69">
        <f t="shared" si="562"/>
        <v>7</v>
      </c>
      <c r="W1018" s="10">
        <v>2</v>
      </c>
      <c r="X1018" s="10"/>
      <c r="Y1018" s="10"/>
      <c r="Z1018" s="10">
        <v>0</v>
      </c>
      <c r="AA1018" s="69">
        <f>SUM(W1018:Z1018)</f>
        <v>2</v>
      </c>
      <c r="AB1018" s="10"/>
      <c r="AC1018" s="10"/>
      <c r="AD1018" s="10"/>
      <c r="AE1018" s="10"/>
      <c r="AF1018" s="69"/>
      <c r="AG1018" s="16">
        <f t="shared" si="563"/>
        <v>94</v>
      </c>
      <c r="AH1018" s="10">
        <f>O1018+T1018</f>
        <v>36</v>
      </c>
    </row>
    <row r="1019" spans="1:35" ht="15.75" x14ac:dyDescent="0.25">
      <c r="A1019" s="10" t="s">
        <v>727</v>
      </c>
      <c r="B1019" s="10" t="s">
        <v>726</v>
      </c>
      <c r="C1019" s="10"/>
      <c r="D1019" s="10"/>
      <c r="E1019" s="10"/>
      <c r="F1019" s="10"/>
      <c r="G1019" s="69"/>
      <c r="H1019" s="10"/>
      <c r="I1019" s="10"/>
      <c r="J1019" s="10"/>
      <c r="K1019" s="10"/>
      <c r="L1019" s="69"/>
      <c r="M1019" s="10">
        <v>20</v>
      </c>
      <c r="N1019" s="10"/>
      <c r="O1019" s="10"/>
      <c r="P1019" s="10"/>
      <c r="Q1019" s="69">
        <f t="shared" si="561"/>
        <v>20</v>
      </c>
      <c r="R1019" s="10"/>
      <c r="S1019" s="10"/>
      <c r="T1019" s="10"/>
      <c r="U1019" s="10"/>
      <c r="V1019" s="69">
        <f t="shared" si="562"/>
        <v>0</v>
      </c>
      <c r="W1019" s="10"/>
      <c r="X1019" s="10"/>
      <c r="Y1019" s="10"/>
      <c r="Z1019" s="10"/>
      <c r="AA1019" s="69">
        <f t="shared" ref="AA1019:AA1020" si="564">SUM(W1019:Z1019)</f>
        <v>0</v>
      </c>
      <c r="AB1019" s="10"/>
      <c r="AC1019" s="10"/>
      <c r="AD1019" s="10"/>
      <c r="AE1019" s="10"/>
      <c r="AF1019" s="69"/>
      <c r="AG1019" s="16">
        <f t="shared" si="563"/>
        <v>20</v>
      </c>
      <c r="AH1019" s="10">
        <f>O1019+T1019</f>
        <v>0</v>
      </c>
    </row>
    <row r="1020" spans="1:35" ht="15.75" x14ac:dyDescent="0.25">
      <c r="A1020" s="22" t="s">
        <v>727</v>
      </c>
      <c r="B1020" s="22" t="s">
        <v>32</v>
      </c>
      <c r="C1020" s="22"/>
      <c r="D1020" s="22"/>
      <c r="E1020" s="22"/>
      <c r="F1020" s="22"/>
      <c r="G1020" s="73"/>
      <c r="H1020" s="22"/>
      <c r="I1020" s="22"/>
      <c r="J1020" s="22"/>
      <c r="K1020" s="22"/>
      <c r="L1020" s="73"/>
      <c r="M1020" s="22">
        <f>SUM(M1016:M1019)</f>
        <v>194</v>
      </c>
      <c r="N1020" s="22">
        <f t="shared" ref="N1020:AE1020" si="565">SUM(N1016:N1019)</f>
        <v>184</v>
      </c>
      <c r="O1020" s="22">
        <f t="shared" si="565"/>
        <v>186</v>
      </c>
      <c r="P1020" s="22">
        <f t="shared" si="565"/>
        <v>0</v>
      </c>
      <c r="Q1020" s="22">
        <f t="shared" si="565"/>
        <v>564</v>
      </c>
      <c r="R1020" s="22">
        <f t="shared" si="565"/>
        <v>0</v>
      </c>
      <c r="S1020" s="22">
        <f t="shared" si="565"/>
        <v>25</v>
      </c>
      <c r="T1020" s="22">
        <f t="shared" si="565"/>
        <v>9</v>
      </c>
      <c r="U1020" s="22">
        <f t="shared" si="565"/>
        <v>0</v>
      </c>
      <c r="V1020" s="69">
        <f t="shared" si="562"/>
        <v>34</v>
      </c>
      <c r="W1020" s="22">
        <f t="shared" si="565"/>
        <v>2</v>
      </c>
      <c r="X1020" s="22">
        <f t="shared" si="565"/>
        <v>0</v>
      </c>
      <c r="Y1020" s="22">
        <f t="shared" si="565"/>
        <v>0</v>
      </c>
      <c r="Z1020" s="22">
        <f t="shared" si="565"/>
        <v>0</v>
      </c>
      <c r="AA1020" s="69">
        <f t="shared" si="564"/>
        <v>2</v>
      </c>
      <c r="AB1020" s="22">
        <f t="shared" si="565"/>
        <v>0</v>
      </c>
      <c r="AC1020" s="22">
        <f t="shared" si="565"/>
        <v>0</v>
      </c>
      <c r="AD1020" s="22">
        <f t="shared" si="565"/>
        <v>0</v>
      </c>
      <c r="AE1020" s="22">
        <f t="shared" si="565"/>
        <v>0</v>
      </c>
      <c r="AF1020" s="73"/>
      <c r="AG1020" s="16">
        <f t="shared" si="563"/>
        <v>600</v>
      </c>
      <c r="AH1020" s="22">
        <f>O1020+T1020</f>
        <v>195</v>
      </c>
      <c r="AI1020">
        <v>600</v>
      </c>
    </row>
    <row r="1021" spans="1:35" ht="18.75" x14ac:dyDescent="0.25">
      <c r="A1021" s="39" t="s">
        <v>730</v>
      </c>
    </row>
    <row r="1022" spans="1:35" ht="15.75" x14ac:dyDescent="0.25">
      <c r="A1022" s="10" t="s">
        <v>731</v>
      </c>
      <c r="B1022" s="10" t="s">
        <v>158</v>
      </c>
      <c r="C1022" s="10"/>
      <c r="D1022" s="10"/>
      <c r="E1022" s="10"/>
      <c r="F1022" s="10"/>
      <c r="G1022" s="69"/>
      <c r="H1022" s="10"/>
      <c r="I1022" s="10"/>
      <c r="J1022" s="10"/>
      <c r="K1022" s="10"/>
      <c r="L1022" s="69"/>
      <c r="M1022" s="10"/>
      <c r="N1022" s="10"/>
      <c r="O1022" s="10"/>
      <c r="P1022" s="10"/>
      <c r="Q1022" s="69"/>
      <c r="R1022" s="10">
        <v>110</v>
      </c>
      <c r="S1022" s="10">
        <v>60</v>
      </c>
      <c r="T1022" s="10">
        <v>88</v>
      </c>
      <c r="U1022" s="10">
        <v>0</v>
      </c>
      <c r="V1022" s="69">
        <f>SUM(R1022:U1022)</f>
        <v>258</v>
      </c>
      <c r="W1022" s="10"/>
      <c r="X1022" s="10"/>
      <c r="Y1022" s="10"/>
      <c r="Z1022" s="10"/>
      <c r="AA1022" s="69"/>
      <c r="AB1022" s="10"/>
      <c r="AC1022" s="10"/>
      <c r="AD1022" s="10"/>
      <c r="AE1022" s="10">
        <v>0</v>
      </c>
      <c r="AF1022" s="69"/>
      <c r="AG1022" s="22">
        <f>V1022</f>
        <v>258</v>
      </c>
      <c r="AH1022" s="10">
        <v>88</v>
      </c>
    </row>
    <row r="1023" spans="1:35" ht="15.75" x14ac:dyDescent="0.25">
      <c r="A1023" s="10" t="s">
        <v>731</v>
      </c>
      <c r="B1023" s="10" t="s">
        <v>732</v>
      </c>
      <c r="C1023" s="10"/>
      <c r="D1023" s="10"/>
      <c r="E1023" s="10"/>
      <c r="F1023" s="10"/>
      <c r="G1023" s="69"/>
      <c r="H1023" s="10"/>
      <c r="I1023" s="10"/>
      <c r="J1023" s="10"/>
      <c r="K1023" s="10"/>
      <c r="L1023" s="69"/>
      <c r="M1023" s="10"/>
      <c r="N1023" s="10"/>
      <c r="O1023" s="10"/>
      <c r="P1023" s="10"/>
      <c r="Q1023" s="69"/>
      <c r="R1023" s="10">
        <v>40</v>
      </c>
      <c r="S1023" s="10">
        <v>25</v>
      </c>
      <c r="T1023" s="10">
        <v>31</v>
      </c>
      <c r="U1023" s="10"/>
      <c r="V1023" s="69">
        <f t="shared" ref="V1023:V1027" si="566">SUM(R1023:U1023)</f>
        <v>96</v>
      </c>
      <c r="W1023" s="10"/>
      <c r="X1023" s="10"/>
      <c r="Y1023" s="10"/>
      <c r="Z1023" s="10"/>
      <c r="AA1023" s="69"/>
      <c r="AB1023" s="10"/>
      <c r="AC1023" s="10"/>
      <c r="AD1023" s="10"/>
      <c r="AE1023" s="10"/>
      <c r="AF1023" s="69"/>
      <c r="AG1023" s="22">
        <f t="shared" ref="AG1023:AG1027" si="567">V1023</f>
        <v>96</v>
      </c>
      <c r="AH1023" s="10">
        <v>31</v>
      </c>
    </row>
    <row r="1024" spans="1:35" ht="15.75" x14ac:dyDescent="0.25">
      <c r="A1024" s="10" t="s">
        <v>731</v>
      </c>
      <c r="B1024" s="10" t="s">
        <v>733</v>
      </c>
      <c r="C1024" s="10"/>
      <c r="D1024" s="10"/>
      <c r="E1024" s="10"/>
      <c r="F1024" s="10"/>
      <c r="G1024" s="69"/>
      <c r="H1024" s="10"/>
      <c r="I1024" s="10"/>
      <c r="J1024" s="10"/>
      <c r="K1024" s="10"/>
      <c r="L1024" s="69"/>
      <c r="M1024" s="10"/>
      <c r="N1024" s="10"/>
      <c r="O1024" s="10"/>
      <c r="P1024" s="10"/>
      <c r="Q1024" s="69"/>
      <c r="R1024" s="10"/>
      <c r="S1024" s="10"/>
      <c r="T1024" s="10"/>
      <c r="U1024" s="10">
        <v>47</v>
      </c>
      <c r="V1024" s="69">
        <f t="shared" si="566"/>
        <v>47</v>
      </c>
      <c r="W1024" s="10"/>
      <c r="X1024" s="10"/>
      <c r="Y1024" s="10"/>
      <c r="Z1024" s="10"/>
      <c r="AA1024" s="69"/>
      <c r="AB1024" s="10"/>
      <c r="AC1024" s="10"/>
      <c r="AD1024" s="10"/>
      <c r="AE1024" s="10"/>
      <c r="AF1024" s="69"/>
      <c r="AG1024" s="22">
        <f t="shared" si="567"/>
        <v>47</v>
      </c>
      <c r="AH1024" s="10">
        <v>47</v>
      </c>
    </row>
    <row r="1025" spans="1:35" ht="15.75" x14ac:dyDescent="0.25">
      <c r="A1025" s="10" t="s">
        <v>731</v>
      </c>
      <c r="B1025" s="10" t="s">
        <v>149</v>
      </c>
      <c r="C1025" s="10"/>
      <c r="D1025" s="10"/>
      <c r="E1025" s="10"/>
      <c r="F1025" s="10"/>
      <c r="G1025" s="69"/>
      <c r="H1025" s="10"/>
      <c r="I1025" s="10"/>
      <c r="J1025" s="10"/>
      <c r="K1025" s="10"/>
      <c r="L1025" s="69"/>
      <c r="M1025" s="10"/>
      <c r="N1025" s="10"/>
      <c r="O1025" s="10"/>
      <c r="P1025" s="10"/>
      <c r="Q1025" s="69"/>
      <c r="R1025" s="10">
        <v>30</v>
      </c>
      <c r="S1025" s="10">
        <v>8</v>
      </c>
      <c r="T1025" s="10">
        <v>24</v>
      </c>
      <c r="U1025" s="10"/>
      <c r="V1025" s="69">
        <f t="shared" si="566"/>
        <v>62</v>
      </c>
      <c r="W1025" s="10"/>
      <c r="X1025" s="10"/>
      <c r="Y1025" s="10"/>
      <c r="Z1025" s="10"/>
      <c r="AA1025" s="69"/>
      <c r="AB1025" s="10"/>
      <c r="AC1025" s="10"/>
      <c r="AD1025" s="10"/>
      <c r="AE1025" s="10"/>
      <c r="AF1025" s="69"/>
      <c r="AG1025" s="22">
        <f t="shared" si="567"/>
        <v>62</v>
      </c>
      <c r="AH1025" s="10">
        <v>24</v>
      </c>
    </row>
    <row r="1026" spans="1:35" ht="15.75" x14ac:dyDescent="0.25">
      <c r="A1026" s="10" t="s">
        <v>731</v>
      </c>
      <c r="B1026" s="10" t="s">
        <v>150</v>
      </c>
      <c r="C1026" s="10"/>
      <c r="D1026" s="10"/>
      <c r="E1026" s="10"/>
      <c r="F1026" s="10"/>
      <c r="G1026" s="69"/>
      <c r="H1026" s="10"/>
      <c r="I1026" s="10"/>
      <c r="J1026" s="10"/>
      <c r="K1026" s="10"/>
      <c r="L1026" s="69"/>
      <c r="M1026" s="10"/>
      <c r="N1026" s="10"/>
      <c r="O1026" s="10"/>
      <c r="P1026" s="10"/>
      <c r="Q1026" s="69"/>
      <c r="R1026" s="10">
        <v>31</v>
      </c>
      <c r="S1026" s="10">
        <v>16</v>
      </c>
      <c r="T1026" s="10">
        <v>13</v>
      </c>
      <c r="U1026" s="10"/>
      <c r="V1026" s="69">
        <f t="shared" si="566"/>
        <v>60</v>
      </c>
      <c r="W1026" s="10"/>
      <c r="X1026" s="10"/>
      <c r="Y1026" s="10"/>
      <c r="Z1026" s="10"/>
      <c r="AA1026" s="69"/>
      <c r="AB1026" s="10"/>
      <c r="AC1026" s="10"/>
      <c r="AD1026" s="10"/>
      <c r="AE1026" s="10"/>
      <c r="AF1026" s="69"/>
      <c r="AG1026" s="22">
        <f t="shared" si="567"/>
        <v>60</v>
      </c>
      <c r="AH1026" s="10">
        <v>0</v>
      </c>
    </row>
    <row r="1027" spans="1:35" ht="15.75" x14ac:dyDescent="0.25">
      <c r="A1027" s="22" t="s">
        <v>731</v>
      </c>
      <c r="B1027" s="22" t="s">
        <v>32</v>
      </c>
      <c r="C1027" s="22"/>
      <c r="D1027" s="22"/>
      <c r="E1027" s="22"/>
      <c r="F1027" s="22"/>
      <c r="G1027" s="73"/>
      <c r="H1027" s="22"/>
      <c r="I1027" s="22"/>
      <c r="J1027" s="22"/>
      <c r="K1027" s="22"/>
      <c r="L1027" s="73"/>
      <c r="M1027" s="22"/>
      <c r="N1027" s="22"/>
      <c r="O1027" s="22"/>
      <c r="P1027" s="22"/>
      <c r="Q1027" s="73"/>
      <c r="R1027" s="22">
        <f>SUM(R1022:R1026)</f>
        <v>211</v>
      </c>
      <c r="S1027" s="22">
        <f>SUM(S1022:S1026)</f>
        <v>109</v>
      </c>
      <c r="T1027" s="22">
        <f>SUM(T1022:T1026)</f>
        <v>156</v>
      </c>
      <c r="U1027" s="22">
        <f>SUM(U1022:U1026)</f>
        <v>47</v>
      </c>
      <c r="V1027" s="69">
        <f t="shared" si="566"/>
        <v>523</v>
      </c>
      <c r="W1027" s="22"/>
      <c r="X1027" s="22"/>
      <c r="Y1027" s="22"/>
      <c r="Z1027" s="22"/>
      <c r="AA1027" s="73"/>
      <c r="AB1027" s="22"/>
      <c r="AC1027" s="22"/>
      <c r="AD1027" s="22"/>
      <c r="AE1027" s="22"/>
      <c r="AF1027" s="73"/>
      <c r="AG1027" s="22">
        <f t="shared" si="567"/>
        <v>523</v>
      </c>
      <c r="AH1027" s="22">
        <f>SUM(AH1022:AH1026)</f>
        <v>190</v>
      </c>
      <c r="AI1027">
        <v>523</v>
      </c>
    </row>
    <row r="1028" spans="1:35" ht="18.75" x14ac:dyDescent="0.25">
      <c r="A1028" s="39" t="s">
        <v>734</v>
      </c>
    </row>
    <row r="1029" spans="1:35" ht="15.75" x14ac:dyDescent="0.25">
      <c r="A1029" s="10" t="s">
        <v>735</v>
      </c>
      <c r="B1029" s="10" t="s">
        <v>226</v>
      </c>
      <c r="C1029" s="10"/>
      <c r="D1029" s="10"/>
      <c r="E1029" s="10"/>
      <c r="F1029" s="10"/>
      <c r="G1029" s="69"/>
      <c r="H1029" s="10"/>
      <c r="I1029" s="10"/>
      <c r="J1029" s="10"/>
      <c r="K1029" s="10"/>
      <c r="L1029" s="69"/>
      <c r="M1029" s="10">
        <v>20</v>
      </c>
      <c r="N1029" s="10">
        <v>9</v>
      </c>
      <c r="O1029" s="10">
        <v>15</v>
      </c>
      <c r="P1029" s="10">
        <v>0</v>
      </c>
      <c r="Q1029" s="69">
        <f>SUM(M1029:P1029)</f>
        <v>44</v>
      </c>
      <c r="R1029" s="10"/>
      <c r="S1029" s="10">
        <v>16</v>
      </c>
      <c r="T1029" s="10">
        <v>16</v>
      </c>
      <c r="U1029" s="10">
        <v>0</v>
      </c>
      <c r="V1029" s="69">
        <f>SUM(R1029:U1029)</f>
        <v>32</v>
      </c>
      <c r="W1029" s="10"/>
      <c r="X1029" s="10"/>
      <c r="Y1029" s="10"/>
      <c r="Z1029" s="10"/>
      <c r="AA1029" s="69"/>
      <c r="AB1029" s="10"/>
      <c r="AC1029" s="10"/>
      <c r="AD1029" s="10"/>
      <c r="AE1029" s="10">
        <v>0</v>
      </c>
      <c r="AF1029" s="69"/>
      <c r="AG1029" s="22">
        <f>V1029+Q1029</f>
        <v>76</v>
      </c>
      <c r="AH1029" s="10">
        <v>31</v>
      </c>
    </row>
    <row r="1030" spans="1:35" ht="15.75" customHeight="1" x14ac:dyDescent="0.25">
      <c r="A1030" s="10" t="s">
        <v>735</v>
      </c>
      <c r="B1030" s="10" t="s">
        <v>9</v>
      </c>
      <c r="C1030" s="10"/>
      <c r="D1030" s="10"/>
      <c r="E1030" s="10"/>
      <c r="F1030" s="10"/>
      <c r="G1030" s="69"/>
      <c r="H1030" s="10"/>
      <c r="I1030" s="10"/>
      <c r="J1030" s="10"/>
      <c r="K1030" s="10"/>
      <c r="L1030" s="69"/>
      <c r="M1030" s="10">
        <v>26</v>
      </c>
      <c r="N1030" s="10">
        <v>16</v>
      </c>
      <c r="O1030" s="10">
        <v>12</v>
      </c>
      <c r="P1030" s="10"/>
      <c r="Q1030" s="69">
        <f t="shared" ref="Q1030:Q1031" si="568">SUM(M1030:P1030)</f>
        <v>54</v>
      </c>
      <c r="R1030" s="10"/>
      <c r="S1030" s="10">
        <v>15</v>
      </c>
      <c r="T1030" s="10">
        <v>13</v>
      </c>
      <c r="U1030" s="10"/>
      <c r="V1030" s="69">
        <f t="shared" ref="V1030:V1032" si="569">SUM(R1030:U1030)</f>
        <v>28</v>
      </c>
      <c r="W1030" s="10"/>
      <c r="X1030" s="10"/>
      <c r="Y1030" s="10"/>
      <c r="Z1030" s="10"/>
      <c r="AA1030" s="69"/>
      <c r="AB1030" s="10"/>
      <c r="AC1030" s="10"/>
      <c r="AD1030" s="10"/>
      <c r="AE1030" s="10"/>
      <c r="AF1030" s="69"/>
      <c r="AG1030" s="22">
        <f t="shared" ref="AG1030:AG1032" si="570">V1030+Q1030</f>
        <v>82</v>
      </c>
      <c r="AH1030" s="10">
        <v>25</v>
      </c>
    </row>
    <row r="1031" spans="1:35" ht="31.5" x14ac:dyDescent="0.25">
      <c r="A1031" s="10" t="s">
        <v>735</v>
      </c>
      <c r="B1031" s="10" t="s">
        <v>736</v>
      </c>
      <c r="C1031" s="10"/>
      <c r="D1031" s="10"/>
      <c r="E1031" s="10"/>
      <c r="F1031" s="10"/>
      <c r="G1031" s="69"/>
      <c r="H1031" s="10"/>
      <c r="I1031" s="10"/>
      <c r="J1031" s="10"/>
      <c r="K1031" s="10"/>
      <c r="L1031" s="69"/>
      <c r="M1031" s="10">
        <v>12</v>
      </c>
      <c r="N1031" s="10">
        <v>23</v>
      </c>
      <c r="O1031" s="10">
        <v>14</v>
      </c>
      <c r="P1031" s="10"/>
      <c r="Q1031" s="69">
        <f t="shared" si="568"/>
        <v>49</v>
      </c>
      <c r="R1031" s="10"/>
      <c r="S1031" s="10">
        <v>62</v>
      </c>
      <c r="T1031" s="10">
        <v>89</v>
      </c>
      <c r="U1031" s="10"/>
      <c r="V1031" s="69">
        <f t="shared" si="569"/>
        <v>151</v>
      </c>
      <c r="W1031" s="10"/>
      <c r="X1031" s="10"/>
      <c r="Y1031" s="10"/>
      <c r="Z1031" s="10"/>
      <c r="AA1031" s="69"/>
      <c r="AB1031" s="10"/>
      <c r="AC1031" s="10"/>
      <c r="AD1031" s="10"/>
      <c r="AE1031" s="10"/>
      <c r="AF1031" s="69"/>
      <c r="AG1031" s="22">
        <f t="shared" si="570"/>
        <v>200</v>
      </c>
      <c r="AH1031" s="10">
        <v>103</v>
      </c>
    </row>
    <row r="1032" spans="1:35" ht="15.75" x14ac:dyDescent="0.25">
      <c r="A1032" s="22" t="s">
        <v>735</v>
      </c>
      <c r="B1032" s="22" t="s">
        <v>13</v>
      </c>
      <c r="C1032" s="22"/>
      <c r="D1032" s="22"/>
      <c r="E1032" s="22"/>
      <c r="F1032" s="22"/>
      <c r="G1032" s="73"/>
      <c r="H1032" s="22"/>
      <c r="I1032" s="22"/>
      <c r="J1032" s="22"/>
      <c r="K1032" s="22"/>
      <c r="L1032" s="73"/>
      <c r="M1032" s="22">
        <f>SUM(M1029:M1031)</f>
        <v>58</v>
      </c>
      <c r="N1032" s="22">
        <f>SUM(N1029:N1031)</f>
        <v>48</v>
      </c>
      <c r="O1032" s="22">
        <f>SUM(O1029:O1031)</f>
        <v>41</v>
      </c>
      <c r="P1032" s="22">
        <f t="shared" ref="P1032:Q1032" si="571">SUM(P1029:P1031)</f>
        <v>0</v>
      </c>
      <c r="Q1032" s="22">
        <f t="shared" si="571"/>
        <v>147</v>
      </c>
      <c r="R1032" s="22"/>
      <c r="S1032" s="22">
        <f>SUM(S1029:S1031)</f>
        <v>93</v>
      </c>
      <c r="T1032" s="22">
        <f>SUM(T1029:T1031)</f>
        <v>118</v>
      </c>
      <c r="U1032" s="22"/>
      <c r="V1032" s="69">
        <f t="shared" si="569"/>
        <v>211</v>
      </c>
      <c r="W1032" s="22"/>
      <c r="X1032" s="22"/>
      <c r="Y1032" s="22"/>
      <c r="Z1032" s="22"/>
      <c r="AA1032" s="73"/>
      <c r="AB1032" s="22"/>
      <c r="AC1032" s="22"/>
      <c r="AD1032" s="22"/>
      <c r="AE1032" s="22"/>
      <c r="AF1032" s="73"/>
      <c r="AG1032" s="22">
        <f t="shared" si="570"/>
        <v>358</v>
      </c>
      <c r="AH1032" s="22">
        <f>SUM(AH1029:AH1031)</f>
        <v>159</v>
      </c>
      <c r="AI1032">
        <v>358</v>
      </c>
    </row>
    <row r="1033" spans="1:35" ht="18.75" x14ac:dyDescent="0.25">
      <c r="A1033" s="39" t="s">
        <v>738</v>
      </c>
    </row>
    <row r="1034" spans="1:35" ht="15.75" x14ac:dyDescent="0.25">
      <c r="A1034" s="10" t="s">
        <v>739</v>
      </c>
      <c r="B1034" s="10" t="s">
        <v>222</v>
      </c>
      <c r="C1034" s="10"/>
      <c r="D1034" s="10"/>
      <c r="E1034" s="10"/>
      <c r="F1034" s="10"/>
      <c r="G1034" s="69"/>
      <c r="H1034" s="10"/>
      <c r="I1034" s="10"/>
      <c r="J1034" s="10"/>
      <c r="K1034" s="10"/>
      <c r="L1034" s="69"/>
      <c r="M1034" s="10">
        <v>41</v>
      </c>
      <c r="N1034" s="10">
        <v>40</v>
      </c>
      <c r="O1034" s="10">
        <v>48</v>
      </c>
      <c r="P1034" s="10">
        <v>0</v>
      </c>
      <c r="Q1034" s="69">
        <f>SUM(M1034:P1034)</f>
        <v>129</v>
      </c>
      <c r="R1034" s="10">
        <v>5</v>
      </c>
      <c r="S1034" s="10">
        <v>3</v>
      </c>
      <c r="T1034" s="10"/>
      <c r="U1034" s="10">
        <v>0</v>
      </c>
      <c r="V1034" s="69">
        <f>SUM(R1034:U1034)</f>
        <v>8</v>
      </c>
      <c r="W1034" s="10"/>
      <c r="X1034" s="10"/>
      <c r="Y1034" s="10"/>
      <c r="Z1034" s="10"/>
      <c r="AA1034" s="69"/>
      <c r="AB1034" s="10"/>
      <c r="AC1034" s="10"/>
      <c r="AD1034" s="10"/>
      <c r="AE1034" s="10">
        <v>0</v>
      </c>
      <c r="AF1034" s="69"/>
      <c r="AG1034" s="22">
        <f>V1034+Q1034</f>
        <v>137</v>
      </c>
      <c r="AH1034" s="10">
        <v>49</v>
      </c>
    </row>
    <row r="1035" spans="1:35" ht="15.75" x14ac:dyDescent="0.25">
      <c r="A1035" s="10" t="s">
        <v>739</v>
      </c>
      <c r="B1035" s="10" t="s">
        <v>226</v>
      </c>
      <c r="C1035" s="10"/>
      <c r="D1035" s="10"/>
      <c r="E1035" s="10"/>
      <c r="F1035" s="10"/>
      <c r="G1035" s="69"/>
      <c r="H1035" s="10"/>
      <c r="I1035" s="10"/>
      <c r="J1035" s="10"/>
      <c r="K1035" s="10"/>
      <c r="L1035" s="69"/>
      <c r="M1035" s="10">
        <v>7</v>
      </c>
      <c r="N1035" s="10">
        <v>10</v>
      </c>
      <c r="O1035" s="10">
        <v>14</v>
      </c>
      <c r="P1035" s="10"/>
      <c r="Q1035" s="69">
        <f t="shared" ref="Q1035:Q1039" si="572">SUM(M1035:P1035)</f>
        <v>31</v>
      </c>
      <c r="R1035" s="10">
        <v>2</v>
      </c>
      <c r="S1035" s="10">
        <v>1</v>
      </c>
      <c r="T1035" s="10"/>
      <c r="U1035" s="10"/>
      <c r="V1035" s="69">
        <f t="shared" ref="V1035:V1040" si="573">SUM(R1035:U1035)</f>
        <v>3</v>
      </c>
      <c r="W1035" s="10"/>
      <c r="X1035" s="10"/>
      <c r="Y1035" s="10"/>
      <c r="Z1035" s="10"/>
      <c r="AA1035" s="69"/>
      <c r="AB1035" s="10"/>
      <c r="AC1035" s="10"/>
      <c r="AD1035" s="10"/>
      <c r="AE1035" s="10"/>
      <c r="AF1035" s="69"/>
      <c r="AG1035" s="22">
        <f t="shared" ref="AG1035:AG1040" si="574">V1035+Q1035</f>
        <v>34</v>
      </c>
      <c r="AH1035" s="10">
        <v>15</v>
      </c>
    </row>
    <row r="1036" spans="1:35" ht="15.75" x14ac:dyDescent="0.25">
      <c r="A1036" s="10" t="s">
        <v>739</v>
      </c>
      <c r="B1036" s="10" t="s">
        <v>283</v>
      </c>
      <c r="C1036" s="10"/>
      <c r="D1036" s="10"/>
      <c r="E1036" s="10"/>
      <c r="F1036" s="10"/>
      <c r="G1036" s="69"/>
      <c r="H1036" s="10"/>
      <c r="I1036" s="10"/>
      <c r="J1036" s="10"/>
      <c r="K1036" s="10"/>
      <c r="L1036" s="69"/>
      <c r="M1036" s="10">
        <v>22</v>
      </c>
      <c r="N1036" s="10">
        <v>22</v>
      </c>
      <c r="O1036" s="10">
        <v>20</v>
      </c>
      <c r="P1036" s="10"/>
      <c r="Q1036" s="69">
        <f t="shared" si="572"/>
        <v>64</v>
      </c>
      <c r="R1036" s="10">
        <v>1</v>
      </c>
      <c r="S1036" s="10">
        <v>4</v>
      </c>
      <c r="T1036" s="10"/>
      <c r="U1036" s="10"/>
      <c r="V1036" s="69">
        <f t="shared" si="573"/>
        <v>5</v>
      </c>
      <c r="W1036" s="10"/>
      <c r="X1036" s="10"/>
      <c r="Y1036" s="10"/>
      <c r="Z1036" s="10"/>
      <c r="AA1036" s="69"/>
      <c r="AB1036" s="10"/>
      <c r="AC1036" s="10"/>
      <c r="AD1036" s="10"/>
      <c r="AE1036" s="10"/>
      <c r="AF1036" s="69"/>
      <c r="AG1036" s="22">
        <f t="shared" si="574"/>
        <v>69</v>
      </c>
      <c r="AH1036" s="10">
        <v>24</v>
      </c>
    </row>
    <row r="1037" spans="1:35" ht="15.75" x14ac:dyDescent="0.25">
      <c r="A1037" s="10" t="s">
        <v>739</v>
      </c>
      <c r="B1037" s="10" t="s">
        <v>740</v>
      </c>
      <c r="C1037" s="10"/>
      <c r="D1037" s="10"/>
      <c r="E1037" s="10"/>
      <c r="F1037" s="10"/>
      <c r="G1037" s="69"/>
      <c r="H1037" s="10"/>
      <c r="I1037" s="10"/>
      <c r="J1037" s="10"/>
      <c r="K1037" s="10"/>
      <c r="L1037" s="69"/>
      <c r="M1037" s="10">
        <v>15</v>
      </c>
      <c r="N1037" s="10">
        <v>15</v>
      </c>
      <c r="O1037" s="10">
        <v>18</v>
      </c>
      <c r="P1037" s="10"/>
      <c r="Q1037" s="69">
        <f t="shared" si="572"/>
        <v>48</v>
      </c>
      <c r="R1037" s="10">
        <v>3</v>
      </c>
      <c r="S1037" s="10"/>
      <c r="T1037" s="10"/>
      <c r="U1037" s="10"/>
      <c r="V1037" s="69">
        <f t="shared" si="573"/>
        <v>3</v>
      </c>
      <c r="W1037" s="10"/>
      <c r="X1037" s="10"/>
      <c r="Y1037" s="10"/>
      <c r="Z1037" s="10"/>
      <c r="AA1037" s="69"/>
      <c r="AB1037" s="10"/>
      <c r="AC1037" s="10"/>
      <c r="AD1037" s="10"/>
      <c r="AE1037" s="10"/>
      <c r="AF1037" s="69"/>
      <c r="AG1037" s="22">
        <f t="shared" si="574"/>
        <v>51</v>
      </c>
      <c r="AH1037" s="10">
        <v>18</v>
      </c>
    </row>
    <row r="1038" spans="1:35" ht="15.75" x14ac:dyDescent="0.25">
      <c r="A1038" s="10" t="s">
        <v>739</v>
      </c>
      <c r="B1038" s="10" t="s">
        <v>270</v>
      </c>
      <c r="C1038" s="10"/>
      <c r="D1038" s="10"/>
      <c r="E1038" s="10"/>
      <c r="F1038" s="10"/>
      <c r="G1038" s="69"/>
      <c r="H1038" s="10"/>
      <c r="I1038" s="10"/>
      <c r="J1038" s="10"/>
      <c r="K1038" s="10"/>
      <c r="L1038" s="69"/>
      <c r="M1038" s="10">
        <v>25</v>
      </c>
      <c r="N1038" s="10">
        <v>21</v>
      </c>
      <c r="O1038" s="10"/>
      <c r="P1038" s="10"/>
      <c r="Q1038" s="69">
        <f t="shared" si="572"/>
        <v>46</v>
      </c>
      <c r="R1038" s="10">
        <v>6</v>
      </c>
      <c r="S1038" s="10"/>
      <c r="T1038" s="10"/>
      <c r="U1038" s="10"/>
      <c r="V1038" s="69">
        <f t="shared" si="573"/>
        <v>6</v>
      </c>
      <c r="W1038" s="10"/>
      <c r="X1038" s="10"/>
      <c r="Y1038" s="10"/>
      <c r="Z1038" s="10"/>
      <c r="AA1038" s="69"/>
      <c r="AB1038" s="10"/>
      <c r="AC1038" s="10"/>
      <c r="AD1038" s="10"/>
      <c r="AE1038" s="10"/>
      <c r="AF1038" s="69"/>
      <c r="AG1038" s="22">
        <f t="shared" si="574"/>
        <v>52</v>
      </c>
      <c r="AH1038" s="10"/>
    </row>
    <row r="1039" spans="1:35" ht="59.25" customHeight="1" x14ac:dyDescent="0.25">
      <c r="A1039" s="10" t="s">
        <v>739</v>
      </c>
      <c r="B1039" s="10" t="s">
        <v>316</v>
      </c>
      <c r="C1039" s="10"/>
      <c r="D1039" s="10"/>
      <c r="E1039" s="10"/>
      <c r="F1039" s="10"/>
      <c r="G1039" s="69"/>
      <c r="H1039" s="10"/>
      <c r="I1039" s="10"/>
      <c r="J1039" s="10"/>
      <c r="K1039" s="10"/>
      <c r="L1039" s="69"/>
      <c r="M1039" s="10"/>
      <c r="N1039" s="10">
        <v>9</v>
      </c>
      <c r="O1039" s="10">
        <v>12</v>
      </c>
      <c r="P1039" s="10"/>
      <c r="Q1039" s="69">
        <f t="shared" si="572"/>
        <v>21</v>
      </c>
      <c r="R1039" s="10"/>
      <c r="S1039" s="10"/>
      <c r="T1039" s="10"/>
      <c r="U1039" s="10"/>
      <c r="V1039" s="69">
        <f t="shared" si="573"/>
        <v>0</v>
      </c>
      <c r="W1039" s="10"/>
      <c r="X1039" s="10"/>
      <c r="Y1039" s="10"/>
      <c r="Z1039" s="10"/>
      <c r="AA1039" s="69"/>
      <c r="AB1039" s="10"/>
      <c r="AC1039" s="10"/>
      <c r="AD1039" s="10"/>
      <c r="AE1039" s="10"/>
      <c r="AF1039" s="69"/>
      <c r="AG1039" s="22">
        <f t="shared" si="574"/>
        <v>21</v>
      </c>
      <c r="AH1039" s="10"/>
    </row>
    <row r="1040" spans="1:35" ht="15.75" x14ac:dyDescent="0.25">
      <c r="A1040" s="22" t="s">
        <v>739</v>
      </c>
      <c r="B1040" s="22" t="s">
        <v>32</v>
      </c>
      <c r="C1040" s="22"/>
      <c r="D1040" s="22"/>
      <c r="E1040" s="22"/>
      <c r="F1040" s="22"/>
      <c r="G1040" s="73"/>
      <c r="H1040" s="22"/>
      <c r="I1040" s="22"/>
      <c r="J1040" s="22"/>
      <c r="K1040" s="22"/>
      <c r="L1040" s="73"/>
      <c r="M1040" s="22">
        <f>SUM(M1034:M1039)</f>
        <v>110</v>
      </c>
      <c r="N1040" s="22">
        <f t="shared" ref="N1040:AE1040" si="575">SUM(N1034:N1039)</f>
        <v>117</v>
      </c>
      <c r="O1040" s="22">
        <f t="shared" si="575"/>
        <v>112</v>
      </c>
      <c r="P1040" s="22">
        <f t="shared" si="575"/>
        <v>0</v>
      </c>
      <c r="Q1040" s="22">
        <f t="shared" si="575"/>
        <v>339</v>
      </c>
      <c r="R1040" s="22">
        <f t="shared" si="575"/>
        <v>17</v>
      </c>
      <c r="S1040" s="22">
        <f t="shared" si="575"/>
        <v>8</v>
      </c>
      <c r="T1040" s="22">
        <f t="shared" si="575"/>
        <v>0</v>
      </c>
      <c r="U1040" s="22">
        <f t="shared" si="575"/>
        <v>0</v>
      </c>
      <c r="V1040" s="69">
        <f t="shared" si="573"/>
        <v>25</v>
      </c>
      <c r="W1040" s="22">
        <f t="shared" si="575"/>
        <v>0</v>
      </c>
      <c r="X1040" s="22">
        <f t="shared" si="575"/>
        <v>0</v>
      </c>
      <c r="Y1040" s="22">
        <f t="shared" si="575"/>
        <v>0</v>
      </c>
      <c r="Z1040" s="22">
        <f t="shared" si="575"/>
        <v>0</v>
      </c>
      <c r="AA1040" s="73"/>
      <c r="AB1040" s="22">
        <f t="shared" si="575"/>
        <v>0</v>
      </c>
      <c r="AC1040" s="22">
        <f t="shared" si="575"/>
        <v>0</v>
      </c>
      <c r="AD1040" s="22">
        <f t="shared" si="575"/>
        <v>0</v>
      </c>
      <c r="AE1040" s="22">
        <f t="shared" si="575"/>
        <v>0</v>
      </c>
      <c r="AF1040" s="73"/>
      <c r="AG1040" s="22">
        <f t="shared" si="574"/>
        <v>364</v>
      </c>
      <c r="AH1040" s="22">
        <f>SUM(AH1034:AH1039)</f>
        <v>106</v>
      </c>
      <c r="AI1040">
        <v>364</v>
      </c>
    </row>
    <row r="1041" spans="1:35" ht="18.75" x14ac:dyDescent="0.25">
      <c r="A1041" s="39" t="s">
        <v>741</v>
      </c>
    </row>
    <row r="1042" spans="1:35" ht="15.75" x14ac:dyDescent="0.25">
      <c r="A1042" s="10" t="s">
        <v>742</v>
      </c>
      <c r="B1042" s="10" t="s">
        <v>212</v>
      </c>
      <c r="C1042" s="10"/>
      <c r="D1042" s="10"/>
      <c r="E1042" s="10"/>
      <c r="F1042" s="10"/>
      <c r="G1042" s="69"/>
      <c r="H1042" s="10"/>
      <c r="I1042" s="10"/>
      <c r="J1042" s="10"/>
      <c r="K1042" s="10"/>
      <c r="L1042" s="69"/>
      <c r="M1042" s="10">
        <v>9</v>
      </c>
      <c r="N1042" s="10">
        <v>10</v>
      </c>
      <c r="O1042" s="10">
        <v>11</v>
      </c>
      <c r="P1042" s="10">
        <v>0</v>
      </c>
      <c r="Q1042" s="69">
        <f>SUM(M1042:P1042)</f>
        <v>30</v>
      </c>
      <c r="R1042" s="10"/>
      <c r="S1042" s="10"/>
      <c r="T1042" s="10"/>
      <c r="U1042" s="10"/>
      <c r="V1042" s="69"/>
      <c r="W1042" s="10"/>
      <c r="X1042" s="10"/>
      <c r="Y1042" s="10"/>
      <c r="Z1042" s="10"/>
      <c r="AA1042" s="69"/>
      <c r="AB1042" s="10"/>
      <c r="AC1042" s="10"/>
      <c r="AD1042" s="10"/>
      <c r="AE1042" s="10">
        <v>0</v>
      </c>
      <c r="AF1042" s="69"/>
      <c r="AG1042" s="22">
        <f>Q1042</f>
        <v>30</v>
      </c>
      <c r="AH1042" s="10">
        <v>11</v>
      </c>
    </row>
    <row r="1043" spans="1:35" ht="31.5" customHeight="1" x14ac:dyDescent="0.25">
      <c r="A1043" s="10" t="s">
        <v>742</v>
      </c>
      <c r="B1043" s="10" t="s">
        <v>242</v>
      </c>
      <c r="C1043" s="10"/>
      <c r="D1043" s="10"/>
      <c r="E1043" s="10"/>
      <c r="F1043" s="10"/>
      <c r="G1043" s="69"/>
      <c r="H1043" s="10"/>
      <c r="I1043" s="10"/>
      <c r="J1043" s="10"/>
      <c r="K1043" s="10"/>
      <c r="L1043" s="69"/>
      <c r="M1043" s="10">
        <v>9</v>
      </c>
      <c r="N1043" s="10">
        <v>10</v>
      </c>
      <c r="O1043" s="10">
        <v>9</v>
      </c>
      <c r="P1043" s="10"/>
      <c r="Q1043" s="69">
        <f t="shared" ref="Q1043:Q1046" si="576">SUM(M1043:P1043)</f>
        <v>28</v>
      </c>
      <c r="R1043" s="10"/>
      <c r="S1043" s="10"/>
      <c r="T1043" s="10"/>
      <c r="U1043" s="10"/>
      <c r="V1043" s="69"/>
      <c r="W1043" s="10"/>
      <c r="X1043" s="10"/>
      <c r="Y1043" s="10"/>
      <c r="Z1043" s="10"/>
      <c r="AA1043" s="69"/>
      <c r="AB1043" s="10"/>
      <c r="AC1043" s="10"/>
      <c r="AD1043" s="10"/>
      <c r="AE1043" s="10"/>
      <c r="AF1043" s="69"/>
      <c r="AG1043" s="22">
        <f t="shared" ref="AG1043:AG1047" si="577">Q1043</f>
        <v>28</v>
      </c>
      <c r="AH1043" s="10">
        <v>9</v>
      </c>
    </row>
    <row r="1044" spans="1:35" ht="47.25" x14ac:dyDescent="0.25">
      <c r="A1044" s="10" t="s">
        <v>742</v>
      </c>
      <c r="B1044" s="10" t="s">
        <v>75</v>
      </c>
      <c r="C1044" s="10"/>
      <c r="D1044" s="10"/>
      <c r="E1044" s="10"/>
      <c r="F1044" s="10"/>
      <c r="G1044" s="69"/>
      <c r="H1044" s="10"/>
      <c r="I1044" s="10"/>
      <c r="J1044" s="10"/>
      <c r="K1044" s="10"/>
      <c r="L1044" s="69"/>
      <c r="M1044" s="10">
        <v>9</v>
      </c>
      <c r="N1044" s="10">
        <v>10</v>
      </c>
      <c r="O1044" s="10">
        <v>10</v>
      </c>
      <c r="P1044" s="10"/>
      <c r="Q1044" s="69">
        <f t="shared" si="576"/>
        <v>29</v>
      </c>
      <c r="R1044" s="10"/>
      <c r="S1044" s="10"/>
      <c r="T1044" s="10"/>
      <c r="U1044" s="10"/>
      <c r="V1044" s="69"/>
      <c r="W1044" s="10"/>
      <c r="X1044" s="10"/>
      <c r="Y1044" s="10"/>
      <c r="Z1044" s="10"/>
      <c r="AA1044" s="69"/>
      <c r="AB1044" s="10"/>
      <c r="AC1044" s="10"/>
      <c r="AD1044" s="10"/>
      <c r="AE1044" s="10"/>
      <c r="AF1044" s="69"/>
      <c r="AG1044" s="22">
        <f t="shared" si="577"/>
        <v>29</v>
      </c>
      <c r="AH1044" s="10">
        <v>10</v>
      </c>
    </row>
    <row r="1045" spans="1:35" ht="50.25" customHeight="1" x14ac:dyDescent="0.25">
      <c r="A1045" s="10" t="s">
        <v>742</v>
      </c>
      <c r="B1045" s="10" t="s">
        <v>743</v>
      </c>
      <c r="C1045" s="10"/>
      <c r="D1045" s="10"/>
      <c r="E1045" s="10"/>
      <c r="F1045" s="10"/>
      <c r="G1045" s="69"/>
      <c r="H1045" s="10"/>
      <c r="I1045" s="10"/>
      <c r="J1045" s="10"/>
      <c r="K1045" s="10"/>
      <c r="L1045" s="69"/>
      <c r="M1045" s="10">
        <v>9</v>
      </c>
      <c r="N1045" s="10">
        <v>8</v>
      </c>
      <c r="O1045" s="10">
        <v>10</v>
      </c>
      <c r="P1045" s="10"/>
      <c r="Q1045" s="69">
        <f t="shared" si="576"/>
        <v>27</v>
      </c>
      <c r="R1045" s="10"/>
      <c r="S1045" s="10"/>
      <c r="T1045" s="10"/>
      <c r="U1045" s="10"/>
      <c r="V1045" s="69"/>
      <c r="W1045" s="10"/>
      <c r="X1045" s="10"/>
      <c r="Y1045" s="10"/>
      <c r="Z1045" s="10"/>
      <c r="AA1045" s="69"/>
      <c r="AB1045" s="10"/>
      <c r="AC1045" s="10"/>
      <c r="AD1045" s="10"/>
      <c r="AE1045" s="10"/>
      <c r="AF1045" s="69"/>
      <c r="AG1045" s="22">
        <f t="shared" si="577"/>
        <v>27</v>
      </c>
      <c r="AH1045" s="10">
        <v>10</v>
      </c>
    </row>
    <row r="1046" spans="1:35" ht="15.75" x14ac:dyDescent="0.25">
      <c r="A1046" s="10" t="s">
        <v>742</v>
      </c>
      <c r="B1046" s="10" t="s">
        <v>226</v>
      </c>
      <c r="C1046" s="10"/>
      <c r="D1046" s="10"/>
      <c r="E1046" s="10"/>
      <c r="F1046" s="10"/>
      <c r="G1046" s="69"/>
      <c r="H1046" s="10"/>
      <c r="I1046" s="10"/>
      <c r="J1046" s="10"/>
      <c r="K1046" s="10"/>
      <c r="L1046" s="69"/>
      <c r="M1046" s="10">
        <v>11</v>
      </c>
      <c r="N1046" s="10">
        <v>9</v>
      </c>
      <c r="O1046" s="10">
        <v>11</v>
      </c>
      <c r="P1046" s="10"/>
      <c r="Q1046" s="69">
        <f t="shared" si="576"/>
        <v>31</v>
      </c>
      <c r="R1046" s="10"/>
      <c r="S1046" s="10"/>
      <c r="T1046" s="10"/>
      <c r="U1046" s="10"/>
      <c r="V1046" s="69"/>
      <c r="W1046" s="10"/>
      <c r="X1046" s="10"/>
      <c r="Y1046" s="10"/>
      <c r="Z1046" s="10"/>
      <c r="AA1046" s="69"/>
      <c r="AB1046" s="10"/>
      <c r="AC1046" s="10"/>
      <c r="AD1046" s="10"/>
      <c r="AE1046" s="10"/>
      <c r="AF1046" s="69"/>
      <c r="AG1046" s="22">
        <f t="shared" si="577"/>
        <v>31</v>
      </c>
      <c r="AH1046" s="10">
        <v>11</v>
      </c>
    </row>
    <row r="1047" spans="1:35" ht="15.75" x14ac:dyDescent="0.25">
      <c r="A1047" s="22" t="s">
        <v>742</v>
      </c>
      <c r="B1047" s="22" t="s">
        <v>16</v>
      </c>
      <c r="C1047" s="22"/>
      <c r="D1047" s="22"/>
      <c r="E1047" s="22"/>
      <c r="F1047" s="22"/>
      <c r="G1047" s="73"/>
      <c r="H1047" s="22"/>
      <c r="I1047" s="22"/>
      <c r="J1047" s="22"/>
      <c r="K1047" s="22"/>
      <c r="L1047" s="73"/>
      <c r="M1047" s="22">
        <f>SUM(M1042:M1046)</f>
        <v>47</v>
      </c>
      <c r="N1047" s="22">
        <f t="shared" ref="N1047:AE1047" si="578">SUM(N1042:N1046)</f>
        <v>47</v>
      </c>
      <c r="O1047" s="22">
        <f t="shared" si="578"/>
        <v>51</v>
      </c>
      <c r="P1047" s="22">
        <f t="shared" si="578"/>
        <v>0</v>
      </c>
      <c r="Q1047" s="22">
        <f t="shared" si="578"/>
        <v>145</v>
      </c>
      <c r="R1047" s="22">
        <f t="shared" si="578"/>
        <v>0</v>
      </c>
      <c r="S1047" s="22">
        <f t="shared" si="578"/>
        <v>0</v>
      </c>
      <c r="T1047" s="22">
        <f t="shared" si="578"/>
        <v>0</v>
      </c>
      <c r="U1047" s="22">
        <f t="shared" si="578"/>
        <v>0</v>
      </c>
      <c r="V1047" s="73"/>
      <c r="W1047" s="22">
        <f t="shared" si="578"/>
        <v>0</v>
      </c>
      <c r="X1047" s="22">
        <f t="shared" si="578"/>
        <v>0</v>
      </c>
      <c r="Y1047" s="22">
        <f t="shared" si="578"/>
        <v>0</v>
      </c>
      <c r="Z1047" s="22">
        <f t="shared" si="578"/>
        <v>0</v>
      </c>
      <c r="AA1047" s="73"/>
      <c r="AB1047" s="22">
        <f t="shared" si="578"/>
        <v>0</v>
      </c>
      <c r="AC1047" s="22">
        <f t="shared" si="578"/>
        <v>0</v>
      </c>
      <c r="AD1047" s="22">
        <f t="shared" si="578"/>
        <v>0</v>
      </c>
      <c r="AE1047" s="22">
        <f t="shared" si="578"/>
        <v>0</v>
      </c>
      <c r="AF1047" s="73"/>
      <c r="AG1047" s="22">
        <f t="shared" si="577"/>
        <v>145</v>
      </c>
      <c r="AH1047" s="22">
        <f>SUM(AH1042:AH1046)</f>
        <v>51</v>
      </c>
      <c r="AI1047">
        <v>145</v>
      </c>
    </row>
    <row r="1048" spans="1:35" ht="18.75" x14ac:dyDescent="0.25">
      <c r="A1048" s="44" t="s">
        <v>822</v>
      </c>
      <c r="B1048" s="40"/>
      <c r="C1048" s="40"/>
      <c r="D1048" s="40"/>
      <c r="E1048" s="40"/>
      <c r="F1048" s="40"/>
      <c r="G1048" s="78"/>
      <c r="H1048" s="40"/>
      <c r="I1048" s="40"/>
      <c r="J1048" s="40"/>
      <c r="K1048" s="40"/>
      <c r="L1048" s="78"/>
      <c r="M1048" s="40"/>
      <c r="N1048" s="40"/>
      <c r="O1048" s="40"/>
      <c r="P1048" s="40"/>
      <c r="Q1048" s="78"/>
      <c r="R1048" s="40"/>
      <c r="S1048" s="40"/>
      <c r="T1048" s="40"/>
      <c r="U1048" s="40"/>
      <c r="V1048" s="78"/>
      <c r="W1048" s="40"/>
      <c r="X1048" s="40"/>
      <c r="Y1048" s="40"/>
      <c r="Z1048" s="40"/>
      <c r="AA1048" s="78"/>
      <c r="AB1048" s="40"/>
      <c r="AC1048" s="40"/>
      <c r="AD1048" s="40"/>
      <c r="AE1048" s="40"/>
      <c r="AF1048" s="78"/>
      <c r="AG1048" s="40"/>
      <c r="AH1048" s="40"/>
    </row>
    <row r="1049" spans="1:35" ht="23.25" customHeight="1" x14ac:dyDescent="0.25">
      <c r="A1049" s="10" t="s">
        <v>823</v>
      </c>
      <c r="B1049" s="10" t="s">
        <v>226</v>
      </c>
      <c r="C1049" s="10"/>
      <c r="D1049" s="10"/>
      <c r="E1049" s="10"/>
      <c r="F1049" s="10"/>
      <c r="G1049" s="69"/>
      <c r="H1049" s="10"/>
      <c r="I1049" s="10"/>
      <c r="J1049" s="10"/>
      <c r="K1049" s="10"/>
      <c r="L1049" s="69"/>
      <c r="M1049" s="10">
        <v>18</v>
      </c>
      <c r="N1049" s="10">
        <v>8</v>
      </c>
      <c r="O1049" s="10"/>
      <c r="P1049" s="10">
        <v>0</v>
      </c>
      <c r="Q1049" s="69">
        <f>SUM(M1049:P1049)</f>
        <v>26</v>
      </c>
      <c r="R1049" s="10"/>
      <c r="S1049" s="10">
        <v>15</v>
      </c>
      <c r="T1049" s="10"/>
      <c r="U1049" s="10">
        <v>0</v>
      </c>
      <c r="V1049" s="69">
        <f>SUM(R1049:U1049)</f>
        <v>15</v>
      </c>
      <c r="W1049" s="10"/>
      <c r="X1049" s="10"/>
      <c r="Y1049" s="10"/>
      <c r="Z1049" s="10"/>
      <c r="AA1049" s="69"/>
      <c r="AB1049" s="10"/>
      <c r="AC1049" s="10"/>
      <c r="AD1049" s="10"/>
      <c r="AE1049" s="10">
        <v>0</v>
      </c>
      <c r="AF1049" s="69"/>
      <c r="AG1049" s="22">
        <f>V1049+Q1049</f>
        <v>41</v>
      </c>
      <c r="AH1049" s="10"/>
    </row>
    <row r="1050" spans="1:35" ht="35.25" customHeight="1" x14ac:dyDescent="0.25">
      <c r="A1050" s="10" t="s">
        <v>823</v>
      </c>
      <c r="B1050" s="10" t="s">
        <v>9</v>
      </c>
      <c r="C1050" s="10"/>
      <c r="D1050" s="10"/>
      <c r="E1050" s="10"/>
      <c r="F1050" s="10"/>
      <c r="G1050" s="69"/>
      <c r="H1050" s="10"/>
      <c r="I1050" s="10"/>
      <c r="J1050" s="10"/>
      <c r="K1050" s="10"/>
      <c r="L1050" s="69"/>
      <c r="M1050" s="10">
        <v>22</v>
      </c>
      <c r="N1050" s="10">
        <v>14</v>
      </c>
      <c r="O1050" s="10"/>
      <c r="P1050" s="10"/>
      <c r="Q1050" s="69">
        <f t="shared" ref="Q1050:Q1051" si="579">SUM(M1050:P1050)</f>
        <v>36</v>
      </c>
      <c r="R1050" s="10"/>
      <c r="S1050" s="10">
        <v>20</v>
      </c>
      <c r="T1050" s="10"/>
      <c r="U1050" s="10"/>
      <c r="V1050" s="69">
        <f t="shared" ref="V1050:V1052" si="580">SUM(R1050:U1050)</f>
        <v>20</v>
      </c>
      <c r="W1050" s="10"/>
      <c r="X1050" s="10"/>
      <c r="Y1050" s="10"/>
      <c r="Z1050" s="10"/>
      <c r="AA1050" s="69"/>
      <c r="AB1050" s="10"/>
      <c r="AC1050" s="10"/>
      <c r="AD1050" s="10"/>
      <c r="AE1050" s="10"/>
      <c r="AF1050" s="69"/>
      <c r="AG1050" s="22">
        <f t="shared" ref="AG1050:AG1052" si="581">V1050+Q1050</f>
        <v>56</v>
      </c>
      <c r="AH1050" s="10"/>
    </row>
    <row r="1051" spans="1:35" ht="22.5" customHeight="1" x14ac:dyDescent="0.25">
      <c r="A1051" s="10" t="s">
        <v>823</v>
      </c>
      <c r="B1051" s="10" t="s">
        <v>528</v>
      </c>
      <c r="C1051" s="10"/>
      <c r="D1051" s="10"/>
      <c r="E1051" s="10"/>
      <c r="F1051" s="10"/>
      <c r="G1051" s="69"/>
      <c r="H1051" s="10"/>
      <c r="I1051" s="10"/>
      <c r="J1051" s="10"/>
      <c r="K1051" s="10"/>
      <c r="L1051" s="69"/>
      <c r="M1051" s="10">
        <v>10</v>
      </c>
      <c r="N1051" s="10">
        <v>18</v>
      </c>
      <c r="O1051" s="10"/>
      <c r="P1051" s="10"/>
      <c r="Q1051" s="69">
        <f t="shared" si="579"/>
        <v>28</v>
      </c>
      <c r="R1051" s="10"/>
      <c r="S1051" s="10">
        <v>14</v>
      </c>
      <c r="T1051" s="10"/>
      <c r="U1051" s="10"/>
      <c r="V1051" s="69">
        <f t="shared" si="580"/>
        <v>14</v>
      </c>
      <c r="W1051" s="10"/>
      <c r="X1051" s="10"/>
      <c r="Y1051" s="10"/>
      <c r="Z1051" s="10"/>
      <c r="AA1051" s="69"/>
      <c r="AB1051" s="10"/>
      <c r="AC1051" s="10"/>
      <c r="AD1051" s="10"/>
      <c r="AE1051" s="10"/>
      <c r="AF1051" s="69"/>
      <c r="AG1051" s="22">
        <f t="shared" si="581"/>
        <v>42</v>
      </c>
      <c r="AH1051" s="10"/>
    </row>
    <row r="1052" spans="1:35" ht="21.75" customHeight="1" x14ac:dyDescent="0.25">
      <c r="A1052" s="22" t="s">
        <v>823</v>
      </c>
      <c r="B1052" s="22" t="s">
        <v>13</v>
      </c>
      <c r="C1052" s="22"/>
      <c r="D1052" s="22"/>
      <c r="E1052" s="22"/>
      <c r="F1052" s="22"/>
      <c r="G1052" s="73"/>
      <c r="H1052" s="22"/>
      <c r="I1052" s="22"/>
      <c r="J1052" s="22"/>
      <c r="K1052" s="22"/>
      <c r="L1052" s="73"/>
      <c r="M1052" s="22">
        <f>SUM(M1049:M1051)</f>
        <v>50</v>
      </c>
      <c r="N1052" s="22">
        <f>SUM(N1049:N1051)</f>
        <v>40</v>
      </c>
      <c r="O1052" s="22">
        <f t="shared" ref="O1052:Q1052" si="582">SUM(O1049:O1051)</f>
        <v>0</v>
      </c>
      <c r="P1052" s="22">
        <f t="shared" si="582"/>
        <v>0</v>
      </c>
      <c r="Q1052" s="22">
        <f t="shared" si="582"/>
        <v>90</v>
      </c>
      <c r="R1052" s="22"/>
      <c r="S1052" s="22">
        <f>SUM(S1049:S1051)</f>
        <v>49</v>
      </c>
      <c r="T1052" s="22"/>
      <c r="U1052" s="22"/>
      <c r="V1052" s="69">
        <f t="shared" si="580"/>
        <v>49</v>
      </c>
      <c r="W1052" s="22"/>
      <c r="X1052" s="22"/>
      <c r="Y1052" s="22"/>
      <c r="Z1052" s="22"/>
      <c r="AA1052" s="73"/>
      <c r="AB1052" s="22"/>
      <c r="AC1052" s="22"/>
      <c r="AD1052" s="22"/>
      <c r="AE1052" s="22"/>
      <c r="AF1052" s="73"/>
      <c r="AG1052" s="22">
        <f t="shared" si="581"/>
        <v>139</v>
      </c>
      <c r="AH1052" s="22"/>
      <c r="AI1052">
        <v>139</v>
      </c>
    </row>
    <row r="1053" spans="1:35" ht="18.75" x14ac:dyDescent="0.25">
      <c r="A1053" s="39" t="s">
        <v>746</v>
      </c>
    </row>
    <row r="1054" spans="1:35" ht="15.75" x14ac:dyDescent="0.25">
      <c r="A1054" s="10" t="s">
        <v>747</v>
      </c>
      <c r="B1054" s="10" t="s">
        <v>141</v>
      </c>
      <c r="C1054" s="10"/>
      <c r="D1054" s="10"/>
      <c r="E1054" s="10"/>
      <c r="F1054" s="10"/>
      <c r="G1054" s="69"/>
      <c r="H1054" s="10"/>
      <c r="I1054" s="10"/>
      <c r="J1054" s="10"/>
      <c r="K1054" s="10"/>
      <c r="L1054" s="69"/>
      <c r="M1054" s="10"/>
      <c r="N1054" s="10"/>
      <c r="O1054" s="10"/>
      <c r="P1054" s="10"/>
      <c r="Q1054" s="69"/>
      <c r="R1054" s="10">
        <v>30</v>
      </c>
      <c r="S1054" s="10">
        <v>20</v>
      </c>
      <c r="T1054" s="10">
        <v>11</v>
      </c>
      <c r="U1054" s="10">
        <v>0</v>
      </c>
      <c r="V1054" s="69">
        <f>SUM(R1054:U1054)</f>
        <v>61</v>
      </c>
      <c r="W1054" s="10"/>
      <c r="X1054" s="10"/>
      <c r="Y1054" s="10"/>
      <c r="Z1054" s="10"/>
      <c r="AA1054" s="69"/>
      <c r="AB1054" s="10"/>
      <c r="AC1054" s="10"/>
      <c r="AD1054" s="10"/>
      <c r="AE1054" s="10">
        <v>0</v>
      </c>
      <c r="AF1054" s="69"/>
      <c r="AG1054" s="22">
        <f>V1054</f>
        <v>61</v>
      </c>
      <c r="AH1054" s="10">
        <v>11</v>
      </c>
    </row>
    <row r="1055" spans="1:35" ht="15.75" x14ac:dyDescent="0.25">
      <c r="A1055" s="10" t="s">
        <v>747</v>
      </c>
      <c r="B1055" s="10" t="s">
        <v>157</v>
      </c>
      <c r="C1055" s="10"/>
      <c r="D1055" s="10"/>
      <c r="E1055" s="10"/>
      <c r="F1055" s="10"/>
      <c r="G1055" s="69"/>
      <c r="H1055" s="10"/>
      <c r="I1055" s="10"/>
      <c r="J1055" s="10"/>
      <c r="K1055" s="10"/>
      <c r="L1055" s="69"/>
      <c r="M1055" s="10"/>
      <c r="N1055" s="10"/>
      <c r="O1055" s="10"/>
      <c r="P1055" s="10"/>
      <c r="Q1055" s="69"/>
      <c r="R1055" s="10">
        <v>24</v>
      </c>
      <c r="S1055" s="10">
        <v>3</v>
      </c>
      <c r="T1055" s="10">
        <v>6</v>
      </c>
      <c r="U1055" s="10"/>
      <c r="V1055" s="69">
        <f t="shared" ref="V1055:V1058" si="583">SUM(R1055:U1055)</f>
        <v>33</v>
      </c>
      <c r="W1055" s="10"/>
      <c r="X1055" s="10"/>
      <c r="Y1055" s="10"/>
      <c r="Z1055" s="10"/>
      <c r="AA1055" s="69"/>
      <c r="AB1055" s="10"/>
      <c r="AC1055" s="10"/>
      <c r="AD1055" s="10"/>
      <c r="AE1055" s="10"/>
      <c r="AF1055" s="69"/>
      <c r="AG1055" s="22">
        <f t="shared" ref="AG1055:AG1058" si="584">V1055</f>
        <v>33</v>
      </c>
      <c r="AH1055" s="10">
        <v>8</v>
      </c>
    </row>
    <row r="1056" spans="1:35" ht="31.5" x14ac:dyDescent="0.25">
      <c r="A1056" s="10" t="s">
        <v>747</v>
      </c>
      <c r="B1056" s="10" t="s">
        <v>140</v>
      </c>
      <c r="C1056" s="10"/>
      <c r="D1056" s="10"/>
      <c r="E1056" s="10"/>
      <c r="F1056" s="10"/>
      <c r="G1056" s="69"/>
      <c r="H1056" s="10"/>
      <c r="I1056" s="10"/>
      <c r="J1056" s="10"/>
      <c r="K1056" s="10"/>
      <c r="L1056" s="69"/>
      <c r="M1056" s="10"/>
      <c r="N1056" s="10"/>
      <c r="O1056" s="10"/>
      <c r="P1056" s="10"/>
      <c r="Q1056" s="69"/>
      <c r="R1056" s="10">
        <v>10</v>
      </c>
      <c r="S1056" s="10">
        <v>5</v>
      </c>
      <c r="T1056" s="10">
        <v>9</v>
      </c>
      <c r="U1056" s="10"/>
      <c r="V1056" s="69">
        <f t="shared" si="583"/>
        <v>24</v>
      </c>
      <c r="W1056" s="10"/>
      <c r="X1056" s="10"/>
      <c r="Y1056" s="10"/>
      <c r="Z1056" s="10"/>
      <c r="AA1056" s="69"/>
      <c r="AB1056" s="10"/>
      <c r="AC1056" s="10"/>
      <c r="AD1056" s="10"/>
      <c r="AE1056" s="10"/>
      <c r="AF1056" s="69"/>
      <c r="AG1056" s="22">
        <f t="shared" si="584"/>
        <v>24</v>
      </c>
      <c r="AH1056" s="10">
        <v>9</v>
      </c>
    </row>
    <row r="1057" spans="1:35" ht="15.75" x14ac:dyDescent="0.25">
      <c r="A1057" s="10" t="s">
        <v>747</v>
      </c>
      <c r="B1057" s="10" t="s">
        <v>433</v>
      </c>
      <c r="C1057" s="10"/>
      <c r="D1057" s="10"/>
      <c r="E1057" s="10"/>
      <c r="F1057" s="10"/>
      <c r="G1057" s="69"/>
      <c r="H1057" s="10"/>
      <c r="I1057" s="10"/>
      <c r="J1057" s="10"/>
      <c r="K1057" s="10"/>
      <c r="L1057" s="69"/>
      <c r="M1057" s="10"/>
      <c r="N1057" s="10"/>
      <c r="O1057" s="10"/>
      <c r="P1057" s="10"/>
      <c r="Q1057" s="69"/>
      <c r="R1057" s="10">
        <v>0</v>
      </c>
      <c r="S1057" s="10">
        <v>0</v>
      </c>
      <c r="T1057" s="10">
        <v>0</v>
      </c>
      <c r="U1057" s="10"/>
      <c r="V1057" s="69">
        <f t="shared" si="583"/>
        <v>0</v>
      </c>
      <c r="W1057" s="10"/>
      <c r="X1057" s="10"/>
      <c r="Y1057" s="10"/>
      <c r="Z1057" s="10"/>
      <c r="AA1057" s="69"/>
      <c r="AB1057" s="10"/>
      <c r="AC1057" s="10"/>
      <c r="AD1057" s="10"/>
      <c r="AE1057" s="10"/>
      <c r="AF1057" s="69"/>
      <c r="AG1057" s="22">
        <f t="shared" si="584"/>
        <v>0</v>
      </c>
      <c r="AH1057" s="10">
        <v>8</v>
      </c>
    </row>
    <row r="1058" spans="1:35" ht="15.75" x14ac:dyDescent="0.25">
      <c r="A1058" s="22" t="s">
        <v>747</v>
      </c>
      <c r="B1058" s="22" t="s">
        <v>13</v>
      </c>
      <c r="C1058" s="22"/>
      <c r="D1058" s="22"/>
      <c r="E1058" s="22"/>
      <c r="F1058" s="22"/>
      <c r="G1058" s="73"/>
      <c r="H1058" s="22"/>
      <c r="I1058" s="22"/>
      <c r="J1058" s="22"/>
      <c r="K1058" s="22"/>
      <c r="L1058" s="73"/>
      <c r="M1058" s="22"/>
      <c r="N1058" s="22"/>
      <c r="O1058" s="22"/>
      <c r="P1058" s="22"/>
      <c r="Q1058" s="73"/>
      <c r="R1058" s="22">
        <f>SUM(R1054:R1057)</f>
        <v>64</v>
      </c>
      <c r="S1058" s="22">
        <f>SUM(S1054:S1057)</f>
        <v>28</v>
      </c>
      <c r="T1058" s="22">
        <f>SUM(T1054:T1057)</f>
        <v>26</v>
      </c>
      <c r="U1058" s="22"/>
      <c r="V1058" s="69">
        <f t="shared" si="583"/>
        <v>118</v>
      </c>
      <c r="W1058" s="22"/>
      <c r="X1058" s="22"/>
      <c r="Y1058" s="22"/>
      <c r="Z1058" s="22"/>
      <c r="AA1058" s="73"/>
      <c r="AB1058" s="22"/>
      <c r="AC1058" s="22"/>
      <c r="AD1058" s="22"/>
      <c r="AE1058" s="22"/>
      <c r="AF1058" s="73"/>
      <c r="AG1058" s="22">
        <f t="shared" si="584"/>
        <v>118</v>
      </c>
      <c r="AH1058" s="22">
        <f>SUM(AH1054:AH1057)</f>
        <v>36</v>
      </c>
      <c r="AI1058">
        <v>118</v>
      </c>
    </row>
    <row r="1059" spans="1:35" ht="18.75" x14ac:dyDescent="0.25">
      <c r="A1059" s="39" t="s">
        <v>748</v>
      </c>
    </row>
    <row r="1060" spans="1:35" ht="31.5" x14ac:dyDescent="0.25">
      <c r="A1060" s="10" t="s">
        <v>749</v>
      </c>
      <c r="B1060" s="10" t="s">
        <v>750</v>
      </c>
      <c r="C1060" s="10"/>
      <c r="D1060" s="10"/>
      <c r="E1060" s="10"/>
      <c r="F1060" s="10"/>
      <c r="G1060" s="69"/>
      <c r="H1060" s="10"/>
      <c r="I1060" s="10"/>
      <c r="J1060" s="10"/>
      <c r="K1060" s="10"/>
      <c r="L1060" s="69"/>
      <c r="M1060" s="10">
        <v>18</v>
      </c>
      <c r="N1060" s="10">
        <v>9</v>
      </c>
      <c r="O1060" s="10">
        <v>13</v>
      </c>
      <c r="P1060" s="10">
        <v>0</v>
      </c>
      <c r="Q1060" s="69">
        <f>SUM(M1060:P1060)</f>
        <v>40</v>
      </c>
      <c r="R1060" s="10">
        <v>0</v>
      </c>
      <c r="S1060" s="10">
        <v>17</v>
      </c>
      <c r="T1060" s="10">
        <v>18</v>
      </c>
      <c r="U1060" s="10">
        <v>0</v>
      </c>
      <c r="V1060" s="69">
        <f>SUM(R1060:U1060)</f>
        <v>35</v>
      </c>
      <c r="W1060" s="10"/>
      <c r="X1060" s="10"/>
      <c r="Y1060" s="10"/>
      <c r="Z1060" s="10"/>
      <c r="AA1060" s="69"/>
      <c r="AB1060" s="10"/>
      <c r="AC1060" s="10"/>
      <c r="AD1060" s="10"/>
      <c r="AE1060" s="10">
        <v>0</v>
      </c>
      <c r="AF1060" s="69"/>
      <c r="AG1060" s="22">
        <f>V1060+Q1060</f>
        <v>75</v>
      </c>
      <c r="AH1060" s="10">
        <v>31</v>
      </c>
    </row>
    <row r="1061" spans="1:35" ht="31.5" x14ac:dyDescent="0.25">
      <c r="A1061" s="10" t="s">
        <v>749</v>
      </c>
      <c r="B1061" s="10" t="s">
        <v>226</v>
      </c>
      <c r="C1061" s="10"/>
      <c r="D1061" s="10"/>
      <c r="E1061" s="10"/>
      <c r="F1061" s="10"/>
      <c r="G1061" s="69"/>
      <c r="H1061" s="10"/>
      <c r="I1061" s="10"/>
      <c r="J1061" s="10"/>
      <c r="K1061" s="10"/>
      <c r="L1061" s="69"/>
      <c r="M1061" s="10">
        <v>12</v>
      </c>
      <c r="N1061" s="10">
        <v>8</v>
      </c>
      <c r="O1061" s="10">
        <v>9</v>
      </c>
      <c r="P1061" s="10"/>
      <c r="Q1061" s="69">
        <f t="shared" ref="Q1061:Q1062" si="585">SUM(M1061:P1061)</f>
        <v>29</v>
      </c>
      <c r="R1061" s="10">
        <v>0</v>
      </c>
      <c r="S1061" s="10">
        <v>3</v>
      </c>
      <c r="T1061" s="10">
        <v>7</v>
      </c>
      <c r="U1061" s="10"/>
      <c r="V1061" s="69">
        <f t="shared" ref="V1061:V1063" si="586">SUM(R1061:U1061)</f>
        <v>10</v>
      </c>
      <c r="W1061" s="10"/>
      <c r="X1061" s="10"/>
      <c r="Y1061" s="10"/>
      <c r="Z1061" s="10"/>
      <c r="AA1061" s="69"/>
      <c r="AB1061" s="10"/>
      <c r="AC1061" s="10"/>
      <c r="AD1061" s="10"/>
      <c r="AE1061" s="10"/>
      <c r="AF1061" s="69"/>
      <c r="AG1061" s="22">
        <f t="shared" ref="AG1061:AG1062" si="587">V1061+Q1061</f>
        <v>39</v>
      </c>
      <c r="AH1061" s="10">
        <v>16</v>
      </c>
    </row>
    <row r="1062" spans="1:35" ht="31.5" x14ac:dyDescent="0.25">
      <c r="A1062" s="10" t="s">
        <v>749</v>
      </c>
      <c r="B1062" s="10" t="s">
        <v>366</v>
      </c>
      <c r="C1062" s="10"/>
      <c r="D1062" s="10"/>
      <c r="E1062" s="10"/>
      <c r="F1062" s="10"/>
      <c r="G1062" s="69"/>
      <c r="H1062" s="10"/>
      <c r="I1062" s="10"/>
      <c r="J1062" s="10"/>
      <c r="K1062" s="10"/>
      <c r="L1062" s="69"/>
      <c r="M1062" s="10">
        <v>13</v>
      </c>
      <c r="N1062" s="10">
        <v>9</v>
      </c>
      <c r="O1062" s="10">
        <v>8</v>
      </c>
      <c r="P1062" s="10"/>
      <c r="Q1062" s="69">
        <f t="shared" si="585"/>
        <v>30</v>
      </c>
      <c r="R1062" s="10">
        <v>0</v>
      </c>
      <c r="S1062" s="10">
        <v>3</v>
      </c>
      <c r="T1062" s="10">
        <v>3</v>
      </c>
      <c r="U1062" s="10"/>
      <c r="V1062" s="69">
        <f t="shared" si="586"/>
        <v>6</v>
      </c>
      <c r="W1062" s="10"/>
      <c r="X1062" s="10"/>
      <c r="Y1062" s="10"/>
      <c r="Z1062" s="10"/>
      <c r="AA1062" s="69"/>
      <c r="AB1062" s="10"/>
      <c r="AC1062" s="10"/>
      <c r="AD1062" s="10"/>
      <c r="AE1062" s="10"/>
      <c r="AF1062" s="69"/>
      <c r="AG1062" s="22">
        <f t="shared" si="587"/>
        <v>36</v>
      </c>
      <c r="AH1062" s="10">
        <v>11</v>
      </c>
    </row>
    <row r="1063" spans="1:35" ht="31.5" x14ac:dyDescent="0.25">
      <c r="A1063" s="22" t="s">
        <v>749</v>
      </c>
      <c r="B1063" s="22" t="s">
        <v>751</v>
      </c>
      <c r="C1063" s="22"/>
      <c r="D1063" s="22"/>
      <c r="E1063" s="22"/>
      <c r="F1063" s="22"/>
      <c r="G1063" s="73"/>
      <c r="H1063" s="22"/>
      <c r="I1063" s="22"/>
      <c r="J1063" s="22"/>
      <c r="K1063" s="22"/>
      <c r="L1063" s="73"/>
      <c r="M1063" s="22">
        <f>SUM(M1060:M1062)</f>
        <v>43</v>
      </c>
      <c r="N1063" s="22">
        <f t="shared" ref="N1063:AE1063" si="588">SUM(N1060:N1062)</f>
        <v>26</v>
      </c>
      <c r="O1063" s="22">
        <f t="shared" si="588"/>
        <v>30</v>
      </c>
      <c r="P1063" s="22">
        <f t="shared" si="588"/>
        <v>0</v>
      </c>
      <c r="Q1063" s="22">
        <f t="shared" si="588"/>
        <v>99</v>
      </c>
      <c r="R1063" s="22">
        <f t="shared" si="588"/>
        <v>0</v>
      </c>
      <c r="S1063" s="22">
        <f t="shared" si="588"/>
        <v>23</v>
      </c>
      <c r="T1063" s="22">
        <f t="shared" si="588"/>
        <v>28</v>
      </c>
      <c r="U1063" s="22">
        <f t="shared" si="588"/>
        <v>0</v>
      </c>
      <c r="V1063" s="69">
        <f t="shared" si="586"/>
        <v>51</v>
      </c>
      <c r="W1063" s="22">
        <f t="shared" si="588"/>
        <v>0</v>
      </c>
      <c r="X1063" s="22">
        <f t="shared" si="588"/>
        <v>0</v>
      </c>
      <c r="Y1063" s="22">
        <f t="shared" si="588"/>
        <v>0</v>
      </c>
      <c r="Z1063" s="22">
        <f t="shared" si="588"/>
        <v>0</v>
      </c>
      <c r="AA1063" s="73"/>
      <c r="AB1063" s="22">
        <f t="shared" si="588"/>
        <v>0</v>
      </c>
      <c r="AC1063" s="22">
        <f t="shared" si="588"/>
        <v>0</v>
      </c>
      <c r="AD1063" s="22">
        <f t="shared" si="588"/>
        <v>0</v>
      </c>
      <c r="AE1063" s="22">
        <f t="shared" si="588"/>
        <v>0</v>
      </c>
      <c r="AF1063" s="73"/>
      <c r="AG1063" s="22">
        <f>AG1062+AG1061+AG1060</f>
        <v>150</v>
      </c>
      <c r="AH1063" s="22">
        <f>SUM(AH1060:AH1062)</f>
        <v>58</v>
      </c>
      <c r="AI1063">
        <v>150</v>
      </c>
    </row>
    <row r="1064" spans="1:35" ht="18.75" x14ac:dyDescent="0.25">
      <c r="A1064" s="41" t="s">
        <v>820</v>
      </c>
      <c r="B1064" s="40"/>
      <c r="C1064" s="40"/>
      <c r="D1064" s="40"/>
      <c r="E1064" s="40"/>
      <c r="F1064" s="40"/>
      <c r="G1064" s="78"/>
      <c r="H1064" s="40"/>
      <c r="I1064" s="40"/>
      <c r="J1064" s="40"/>
      <c r="K1064" s="40"/>
      <c r="L1064" s="78"/>
      <c r="M1064" s="40"/>
      <c r="N1064" s="40"/>
      <c r="O1064" s="40"/>
      <c r="P1064" s="40"/>
      <c r="Q1064" s="78"/>
      <c r="R1064" s="40"/>
      <c r="S1064" s="40"/>
      <c r="T1064" s="40"/>
      <c r="U1064" s="40"/>
      <c r="V1064" s="78"/>
      <c r="W1064" s="40"/>
      <c r="X1064" s="40"/>
      <c r="Y1064" s="40"/>
      <c r="Z1064" s="40"/>
      <c r="AA1064" s="78"/>
      <c r="AB1064" s="40"/>
      <c r="AC1064" s="40"/>
      <c r="AD1064" s="40"/>
      <c r="AE1064" s="40"/>
      <c r="AF1064" s="78"/>
      <c r="AG1064" s="40"/>
      <c r="AH1064" s="40"/>
    </row>
    <row r="1065" spans="1:35" ht="15.75" x14ac:dyDescent="0.25">
      <c r="A1065" s="40"/>
      <c r="B1065" s="40"/>
      <c r="C1065" s="40"/>
      <c r="D1065" s="40"/>
      <c r="E1065" s="40"/>
      <c r="F1065" s="40"/>
      <c r="G1065" s="78"/>
      <c r="H1065" s="40"/>
      <c r="I1065" s="40"/>
      <c r="J1065" s="40"/>
      <c r="K1065" s="40"/>
      <c r="L1065" s="78"/>
      <c r="M1065" s="40"/>
      <c r="N1065" s="40"/>
      <c r="O1065" s="40"/>
      <c r="P1065" s="40"/>
      <c r="Q1065" s="78"/>
      <c r="R1065" s="40"/>
      <c r="S1065" s="40"/>
      <c r="T1065" s="40"/>
      <c r="U1065" s="40"/>
      <c r="V1065" s="78"/>
      <c r="W1065" s="40"/>
      <c r="X1065" s="40"/>
      <c r="Y1065" s="40"/>
      <c r="Z1065" s="40"/>
      <c r="AA1065" s="78"/>
      <c r="AB1065" s="40"/>
      <c r="AC1065" s="40"/>
      <c r="AD1065" s="40"/>
      <c r="AE1065" s="40"/>
      <c r="AF1065" s="78"/>
      <c r="AG1065" s="40"/>
      <c r="AH1065" s="40"/>
    </row>
    <row r="1066" spans="1:35" ht="18.75" x14ac:dyDescent="0.25">
      <c r="A1066" s="39" t="s">
        <v>755</v>
      </c>
    </row>
    <row r="1067" spans="1:35" ht="15.75" x14ac:dyDescent="0.25">
      <c r="A1067" s="10" t="s">
        <v>756</v>
      </c>
      <c r="B1067" s="10" t="s">
        <v>151</v>
      </c>
      <c r="C1067" s="10"/>
      <c r="D1067" s="10"/>
      <c r="E1067" s="10"/>
      <c r="F1067" s="10"/>
      <c r="G1067" s="69"/>
      <c r="H1067" s="10"/>
      <c r="I1067" s="10"/>
      <c r="J1067" s="10"/>
      <c r="K1067" s="10"/>
      <c r="L1067" s="69"/>
      <c r="M1067" s="10"/>
      <c r="N1067" s="10"/>
      <c r="O1067" s="10"/>
      <c r="P1067" s="10"/>
      <c r="Q1067" s="69"/>
      <c r="R1067" s="10">
        <v>31</v>
      </c>
      <c r="S1067" s="10">
        <v>20</v>
      </c>
      <c r="T1067" s="10">
        <v>21</v>
      </c>
      <c r="U1067" s="10">
        <v>0</v>
      </c>
      <c r="V1067" s="69">
        <f>SUM(R1067:U1067)</f>
        <v>72</v>
      </c>
      <c r="W1067" s="10"/>
      <c r="X1067" s="10"/>
      <c r="Y1067" s="10"/>
      <c r="Z1067" s="10"/>
      <c r="AA1067" s="69"/>
      <c r="AB1067" s="10"/>
      <c r="AC1067" s="10"/>
      <c r="AD1067" s="10"/>
      <c r="AE1067" s="10">
        <v>0</v>
      </c>
      <c r="AF1067" s="69"/>
      <c r="AG1067" s="22">
        <f>V1067</f>
        <v>72</v>
      </c>
      <c r="AH1067" s="10">
        <v>21</v>
      </c>
    </row>
    <row r="1068" spans="1:35" ht="31.5" x14ac:dyDescent="0.25">
      <c r="A1068" s="10" t="s">
        <v>756</v>
      </c>
      <c r="B1068" s="10" t="s">
        <v>140</v>
      </c>
      <c r="C1068" s="10"/>
      <c r="D1068" s="10"/>
      <c r="E1068" s="10"/>
      <c r="F1068" s="10"/>
      <c r="G1068" s="69"/>
      <c r="H1068" s="10"/>
      <c r="I1068" s="10"/>
      <c r="J1068" s="10"/>
      <c r="K1068" s="10"/>
      <c r="L1068" s="69"/>
      <c r="M1068" s="10"/>
      <c r="N1068" s="10"/>
      <c r="O1068" s="10"/>
      <c r="P1068" s="10"/>
      <c r="Q1068" s="69"/>
      <c r="R1068" s="10">
        <v>18</v>
      </c>
      <c r="S1068" s="10"/>
      <c r="T1068" s="10"/>
      <c r="U1068" s="10"/>
      <c r="V1068" s="69">
        <f t="shared" ref="V1068:V1070" si="589">SUM(R1068:U1068)</f>
        <v>18</v>
      </c>
      <c r="W1068" s="10"/>
      <c r="X1068" s="10"/>
      <c r="Y1068" s="10"/>
      <c r="Z1068" s="10"/>
      <c r="AA1068" s="69"/>
      <c r="AB1068" s="10"/>
      <c r="AC1068" s="10"/>
      <c r="AD1068" s="10"/>
      <c r="AE1068" s="10"/>
      <c r="AF1068" s="69"/>
      <c r="AG1068" s="22">
        <f t="shared" ref="AG1068:AG1069" si="590">V1068</f>
        <v>18</v>
      </c>
      <c r="AH1068" s="10"/>
    </row>
    <row r="1069" spans="1:35" ht="15.75" x14ac:dyDescent="0.25">
      <c r="A1069" s="10" t="s">
        <v>756</v>
      </c>
      <c r="B1069" s="10" t="s">
        <v>141</v>
      </c>
      <c r="C1069" s="10"/>
      <c r="D1069" s="10"/>
      <c r="E1069" s="10"/>
      <c r="F1069" s="10"/>
      <c r="G1069" s="69"/>
      <c r="H1069" s="10"/>
      <c r="I1069" s="10"/>
      <c r="J1069" s="10"/>
      <c r="K1069" s="10"/>
      <c r="L1069" s="69"/>
      <c r="M1069" s="10"/>
      <c r="N1069" s="10"/>
      <c r="O1069" s="10"/>
      <c r="P1069" s="10"/>
      <c r="Q1069" s="69"/>
      <c r="R1069" s="10">
        <v>76</v>
      </c>
      <c r="S1069" s="10">
        <v>59</v>
      </c>
      <c r="T1069" s="10">
        <v>45</v>
      </c>
      <c r="U1069" s="10"/>
      <c r="V1069" s="69">
        <f t="shared" si="589"/>
        <v>180</v>
      </c>
      <c r="W1069" s="10"/>
      <c r="X1069" s="10"/>
      <c r="Y1069" s="10"/>
      <c r="Z1069" s="10"/>
      <c r="AA1069" s="69"/>
      <c r="AB1069" s="10"/>
      <c r="AC1069" s="10"/>
      <c r="AD1069" s="10"/>
      <c r="AE1069" s="10"/>
      <c r="AF1069" s="69"/>
      <c r="AG1069" s="22">
        <f t="shared" si="590"/>
        <v>180</v>
      </c>
      <c r="AH1069" s="10">
        <v>47</v>
      </c>
    </row>
    <row r="1070" spans="1:35" ht="15.75" x14ac:dyDescent="0.25">
      <c r="A1070" s="22" t="s">
        <v>756</v>
      </c>
      <c r="B1070" s="22" t="s">
        <v>32</v>
      </c>
      <c r="C1070" s="22"/>
      <c r="D1070" s="22"/>
      <c r="E1070" s="22"/>
      <c r="F1070" s="22"/>
      <c r="G1070" s="73"/>
      <c r="H1070" s="22"/>
      <c r="I1070" s="22"/>
      <c r="J1070" s="22"/>
      <c r="K1070" s="22"/>
      <c r="L1070" s="73"/>
      <c r="M1070" s="22"/>
      <c r="N1070" s="22"/>
      <c r="O1070" s="22"/>
      <c r="P1070" s="22"/>
      <c r="Q1070" s="73"/>
      <c r="R1070" s="22">
        <f>R1067+R1068+R1069</f>
        <v>125</v>
      </c>
      <c r="S1070" s="22">
        <f t="shared" ref="S1070:AD1070" si="591">S1067+S1068+S1069</f>
        <v>79</v>
      </c>
      <c r="T1070" s="22">
        <f t="shared" si="591"/>
        <v>66</v>
      </c>
      <c r="U1070" s="22">
        <f t="shared" si="591"/>
        <v>0</v>
      </c>
      <c r="V1070" s="69">
        <f t="shared" si="589"/>
        <v>270</v>
      </c>
      <c r="W1070" s="22">
        <f t="shared" si="591"/>
        <v>0</v>
      </c>
      <c r="X1070" s="22">
        <f t="shared" si="591"/>
        <v>0</v>
      </c>
      <c r="Y1070" s="22">
        <f t="shared" si="591"/>
        <v>0</v>
      </c>
      <c r="Z1070" s="22">
        <f t="shared" si="591"/>
        <v>0</v>
      </c>
      <c r="AA1070" s="73"/>
      <c r="AB1070" s="22">
        <f t="shared" si="591"/>
        <v>0</v>
      </c>
      <c r="AC1070" s="22">
        <f t="shared" si="591"/>
        <v>0</v>
      </c>
      <c r="AD1070" s="22">
        <f t="shared" si="591"/>
        <v>0</v>
      </c>
      <c r="AE1070" s="22"/>
      <c r="AF1070" s="73"/>
      <c r="AG1070" s="22">
        <f>AG1069+AG1068+AG1067</f>
        <v>270</v>
      </c>
      <c r="AH1070" s="22">
        <f>AH1069+AH1068+AH1067</f>
        <v>68</v>
      </c>
      <c r="AI1070">
        <v>270</v>
      </c>
    </row>
    <row r="1071" spans="1:35" ht="18.75" x14ac:dyDescent="0.25">
      <c r="A1071" s="39" t="s">
        <v>757</v>
      </c>
    </row>
    <row r="1072" spans="1:35" ht="31.5" x14ac:dyDescent="0.25">
      <c r="A1072" s="10" t="s">
        <v>758</v>
      </c>
      <c r="B1072" s="10" t="s">
        <v>27</v>
      </c>
      <c r="C1072" s="10"/>
      <c r="D1072" s="10"/>
      <c r="E1072" s="10"/>
      <c r="F1072" s="10"/>
      <c r="G1072" s="69"/>
      <c r="H1072" s="10"/>
      <c r="I1072" s="10"/>
      <c r="J1072" s="10"/>
      <c r="K1072" s="10"/>
      <c r="L1072" s="69"/>
      <c r="M1072" s="10">
        <v>30</v>
      </c>
      <c r="N1072" s="10">
        <v>56</v>
      </c>
      <c r="O1072" s="10">
        <v>25</v>
      </c>
      <c r="P1072" s="10">
        <v>0</v>
      </c>
      <c r="Q1072" s="69">
        <f>SUM(M1072:P1072)</f>
        <v>111</v>
      </c>
      <c r="R1072" s="10">
        <v>0</v>
      </c>
      <c r="S1072" s="10">
        <v>61</v>
      </c>
      <c r="T1072" s="10">
        <v>28</v>
      </c>
      <c r="U1072" s="10">
        <v>0</v>
      </c>
      <c r="V1072" s="69">
        <f>SUM(R1072:U1072)</f>
        <v>89</v>
      </c>
      <c r="W1072" s="10"/>
      <c r="X1072" s="10"/>
      <c r="Y1072" s="10"/>
      <c r="Z1072" s="10"/>
      <c r="AA1072" s="69"/>
      <c r="AB1072" s="10">
        <v>30</v>
      </c>
      <c r="AC1072" s="10">
        <v>58</v>
      </c>
      <c r="AD1072" s="10">
        <v>62</v>
      </c>
      <c r="AE1072" s="10">
        <v>0</v>
      </c>
      <c r="AF1072" s="69">
        <f>SUM(AB1072:AE1072)</f>
        <v>150</v>
      </c>
      <c r="AG1072" s="22">
        <f>AF1072+V1072+Q1072</f>
        <v>350</v>
      </c>
      <c r="AH1072" s="10">
        <f>O1072+T1072+AD1072</f>
        <v>115</v>
      </c>
    </row>
    <row r="1073" spans="1:35" ht="15" customHeight="1" x14ac:dyDescent="0.25">
      <c r="A1073" s="10" t="s">
        <v>758</v>
      </c>
      <c r="B1073" s="10" t="s">
        <v>29</v>
      </c>
      <c r="C1073" s="10"/>
      <c r="D1073" s="10"/>
      <c r="E1073" s="10"/>
      <c r="F1073" s="10"/>
      <c r="G1073" s="69"/>
      <c r="H1073" s="10"/>
      <c r="I1073" s="10"/>
      <c r="J1073" s="10"/>
      <c r="K1073" s="10"/>
      <c r="L1073" s="69"/>
      <c r="M1073" s="10">
        <v>30</v>
      </c>
      <c r="N1073" s="10">
        <v>43</v>
      </c>
      <c r="O1073" s="10">
        <v>16</v>
      </c>
      <c r="P1073" s="10"/>
      <c r="Q1073" s="69">
        <f t="shared" ref="Q1073:Q1074" si="592">SUM(M1073:P1073)</f>
        <v>89</v>
      </c>
      <c r="R1073" s="10">
        <v>0</v>
      </c>
      <c r="S1073" s="10">
        <v>46</v>
      </c>
      <c r="T1073" s="10">
        <v>15</v>
      </c>
      <c r="U1073" s="10"/>
      <c r="V1073" s="69">
        <f t="shared" ref="V1073:V1075" si="593">SUM(R1073:U1073)</f>
        <v>61</v>
      </c>
      <c r="W1073" s="10"/>
      <c r="X1073" s="10"/>
      <c r="Y1073" s="10"/>
      <c r="Z1073" s="10"/>
      <c r="AA1073" s="69"/>
      <c r="AB1073" s="10">
        <v>30</v>
      </c>
      <c r="AC1073" s="10">
        <v>37</v>
      </c>
      <c r="AD1073" s="10">
        <v>33</v>
      </c>
      <c r="AE1073" s="10"/>
      <c r="AF1073" s="69">
        <f t="shared" ref="AF1073:AF1074" si="594">SUM(AB1073:AE1073)</f>
        <v>100</v>
      </c>
      <c r="AG1073" s="22">
        <f t="shared" ref="AG1073:AG1074" si="595">AF1073+V1073+Q1073</f>
        <v>250</v>
      </c>
      <c r="AH1073" s="10">
        <f>O1073+T1073+AD1073</f>
        <v>64</v>
      </c>
    </row>
    <row r="1074" spans="1:35" ht="15.75" x14ac:dyDescent="0.25">
      <c r="A1074" s="10" t="s">
        <v>758</v>
      </c>
      <c r="B1074" s="10" t="s">
        <v>228</v>
      </c>
      <c r="C1074" s="10"/>
      <c r="D1074" s="10"/>
      <c r="E1074" s="10"/>
      <c r="F1074" s="10"/>
      <c r="G1074" s="69"/>
      <c r="H1074" s="10"/>
      <c r="I1074" s="10"/>
      <c r="J1074" s="10"/>
      <c r="K1074" s="10"/>
      <c r="L1074" s="69"/>
      <c r="M1074" s="10">
        <v>30</v>
      </c>
      <c r="N1074" s="10">
        <v>26</v>
      </c>
      <c r="O1074" s="10">
        <v>19</v>
      </c>
      <c r="P1074" s="10"/>
      <c r="Q1074" s="69">
        <f t="shared" si="592"/>
        <v>75</v>
      </c>
      <c r="R1074" s="10">
        <v>0</v>
      </c>
      <c r="S1074" s="10">
        <v>0</v>
      </c>
      <c r="T1074" s="10">
        <v>0</v>
      </c>
      <c r="U1074" s="10"/>
      <c r="V1074" s="69">
        <f t="shared" si="593"/>
        <v>0</v>
      </c>
      <c r="W1074" s="10"/>
      <c r="X1074" s="10"/>
      <c r="Y1074" s="10"/>
      <c r="Z1074" s="10"/>
      <c r="AA1074" s="69"/>
      <c r="AB1074" s="10">
        <v>0</v>
      </c>
      <c r="AC1074" s="10">
        <v>0</v>
      </c>
      <c r="AD1074" s="10">
        <v>0</v>
      </c>
      <c r="AE1074" s="10"/>
      <c r="AF1074" s="69">
        <f t="shared" si="594"/>
        <v>0</v>
      </c>
      <c r="AG1074" s="22">
        <f t="shared" si="595"/>
        <v>75</v>
      </c>
      <c r="AH1074" s="10">
        <f>O1074+T1074+AD1074</f>
        <v>19</v>
      </c>
    </row>
    <row r="1075" spans="1:35" ht="15.75" x14ac:dyDescent="0.25">
      <c r="A1075" s="22" t="s">
        <v>758</v>
      </c>
      <c r="B1075" s="22" t="s">
        <v>16</v>
      </c>
      <c r="C1075" s="22"/>
      <c r="D1075" s="22"/>
      <c r="E1075" s="22"/>
      <c r="F1075" s="22"/>
      <c r="G1075" s="73"/>
      <c r="H1075" s="22"/>
      <c r="I1075" s="22"/>
      <c r="J1075" s="22"/>
      <c r="K1075" s="22"/>
      <c r="L1075" s="73"/>
      <c r="M1075" s="22">
        <f>SUM(M1072:M1074)</f>
        <v>90</v>
      </c>
      <c r="N1075" s="22">
        <f t="shared" ref="N1075:AF1075" si="596">SUM(N1072:N1074)</f>
        <v>125</v>
      </c>
      <c r="O1075" s="22">
        <f t="shared" si="596"/>
        <v>60</v>
      </c>
      <c r="P1075" s="22">
        <f t="shared" si="596"/>
        <v>0</v>
      </c>
      <c r="Q1075" s="22">
        <f t="shared" si="596"/>
        <v>275</v>
      </c>
      <c r="R1075" s="22">
        <f t="shared" si="596"/>
        <v>0</v>
      </c>
      <c r="S1075" s="22">
        <f t="shared" si="596"/>
        <v>107</v>
      </c>
      <c r="T1075" s="22">
        <f t="shared" si="596"/>
        <v>43</v>
      </c>
      <c r="U1075" s="22">
        <f t="shared" si="596"/>
        <v>0</v>
      </c>
      <c r="V1075" s="69">
        <f t="shared" si="593"/>
        <v>150</v>
      </c>
      <c r="W1075" s="22">
        <f t="shared" si="596"/>
        <v>0</v>
      </c>
      <c r="X1075" s="22">
        <f t="shared" si="596"/>
        <v>0</v>
      </c>
      <c r="Y1075" s="22">
        <f t="shared" si="596"/>
        <v>0</v>
      </c>
      <c r="Z1075" s="22">
        <f t="shared" si="596"/>
        <v>0</v>
      </c>
      <c r="AA1075" s="73"/>
      <c r="AB1075" s="22">
        <f t="shared" si="596"/>
        <v>60</v>
      </c>
      <c r="AC1075" s="22">
        <f t="shared" si="596"/>
        <v>95</v>
      </c>
      <c r="AD1075" s="22">
        <f t="shared" si="596"/>
        <v>95</v>
      </c>
      <c r="AE1075" s="22">
        <f t="shared" si="596"/>
        <v>0</v>
      </c>
      <c r="AF1075" s="22">
        <f t="shared" si="596"/>
        <v>250</v>
      </c>
      <c r="AG1075" s="22">
        <f>AG1074+AG1073+AG1072</f>
        <v>675</v>
      </c>
      <c r="AH1075" s="22">
        <f>O1075+T1075+AD1075</f>
        <v>198</v>
      </c>
      <c r="AI1075">
        <v>675</v>
      </c>
    </row>
    <row r="1076" spans="1:35" ht="18.75" x14ac:dyDescent="0.25">
      <c r="A1076" s="39" t="s">
        <v>759</v>
      </c>
    </row>
    <row r="1077" spans="1:35" ht="15.75" x14ac:dyDescent="0.25">
      <c r="A1077" s="10" t="s">
        <v>760</v>
      </c>
      <c r="B1077" s="10" t="s">
        <v>212</v>
      </c>
      <c r="C1077" s="10"/>
      <c r="D1077" s="10"/>
      <c r="E1077" s="10"/>
      <c r="F1077" s="10"/>
      <c r="G1077" s="69"/>
      <c r="H1077" s="10"/>
      <c r="I1077" s="10"/>
      <c r="J1077" s="10"/>
      <c r="K1077" s="10"/>
      <c r="L1077" s="69"/>
      <c r="M1077" s="10">
        <v>23</v>
      </c>
      <c r="N1077" s="10">
        <v>12</v>
      </c>
      <c r="O1077" s="10">
        <v>10</v>
      </c>
      <c r="P1077" s="10">
        <v>0</v>
      </c>
      <c r="Q1077" s="69">
        <f>SUM(M1077:P1077)</f>
        <v>45</v>
      </c>
      <c r="R1077" s="10"/>
      <c r="S1077" s="10"/>
      <c r="T1077" s="10"/>
      <c r="U1077" s="10">
        <v>0</v>
      </c>
      <c r="V1077" s="69">
        <f>SUM(R1077:U1077)</f>
        <v>0</v>
      </c>
      <c r="W1077" s="10"/>
      <c r="X1077" s="10"/>
      <c r="Y1077" s="10"/>
      <c r="Z1077" s="10"/>
      <c r="AA1077" s="69"/>
      <c r="AB1077" s="10"/>
      <c r="AC1077" s="10"/>
      <c r="AD1077" s="10"/>
      <c r="AE1077" s="10">
        <v>0</v>
      </c>
      <c r="AF1077" s="69">
        <f>SUM(AB1077:AE1077)</f>
        <v>0</v>
      </c>
      <c r="AG1077" s="22">
        <f>AF1077+V1077+Q1077</f>
        <v>45</v>
      </c>
      <c r="AH1077" s="10">
        <v>10</v>
      </c>
    </row>
    <row r="1078" spans="1:35" ht="47.25" x14ac:dyDescent="0.25">
      <c r="A1078" s="10" t="s">
        <v>760</v>
      </c>
      <c r="B1078" s="10" t="s">
        <v>49</v>
      </c>
      <c r="C1078" s="10"/>
      <c r="D1078" s="10"/>
      <c r="E1078" s="10"/>
      <c r="F1078" s="10"/>
      <c r="G1078" s="69"/>
      <c r="H1078" s="10"/>
      <c r="I1078" s="10"/>
      <c r="J1078" s="10"/>
      <c r="K1078" s="10"/>
      <c r="L1078" s="69"/>
      <c r="M1078" s="10"/>
      <c r="N1078" s="10">
        <v>9</v>
      </c>
      <c r="O1078" s="10"/>
      <c r="P1078" s="10"/>
      <c r="Q1078" s="69">
        <f t="shared" ref="Q1078:Q1090" si="597">SUM(M1078:P1078)</f>
        <v>9</v>
      </c>
      <c r="R1078" s="10"/>
      <c r="S1078" s="10"/>
      <c r="T1078" s="10"/>
      <c r="U1078" s="10"/>
      <c r="V1078" s="69">
        <f t="shared" ref="V1078:V1091" si="598">SUM(R1078:U1078)</f>
        <v>0</v>
      </c>
      <c r="W1078" s="10"/>
      <c r="X1078" s="10"/>
      <c r="Y1078" s="10"/>
      <c r="Z1078" s="10"/>
      <c r="AA1078" s="69"/>
      <c r="AB1078" s="10"/>
      <c r="AC1078" s="10"/>
      <c r="AD1078" s="10"/>
      <c r="AE1078" s="10"/>
      <c r="AF1078" s="69">
        <f t="shared" ref="AF1078:AF1090" si="599">SUM(AB1078:AE1078)</f>
        <v>0</v>
      </c>
      <c r="AG1078" s="22">
        <f t="shared" ref="AG1078:AG1090" si="600">AF1078+V1078+Q1078</f>
        <v>9</v>
      </c>
      <c r="AH1078" s="10"/>
    </row>
    <row r="1079" spans="1:35" ht="15.75" x14ac:dyDescent="0.25">
      <c r="A1079" s="10" t="s">
        <v>760</v>
      </c>
      <c r="B1079" s="10" t="s">
        <v>226</v>
      </c>
      <c r="C1079" s="10"/>
      <c r="D1079" s="10"/>
      <c r="E1079" s="10"/>
      <c r="F1079" s="10"/>
      <c r="G1079" s="69"/>
      <c r="H1079" s="10"/>
      <c r="I1079" s="10"/>
      <c r="J1079" s="10"/>
      <c r="K1079" s="10"/>
      <c r="L1079" s="69"/>
      <c r="M1079" s="10"/>
      <c r="N1079" s="10"/>
      <c r="O1079" s="10"/>
      <c r="P1079" s="10"/>
      <c r="Q1079" s="69">
        <f t="shared" si="597"/>
        <v>0</v>
      </c>
      <c r="R1079" s="10"/>
      <c r="S1079" s="10"/>
      <c r="T1079" s="10"/>
      <c r="U1079" s="10"/>
      <c r="V1079" s="69">
        <f t="shared" si="598"/>
        <v>0</v>
      </c>
      <c r="W1079" s="10"/>
      <c r="X1079" s="10"/>
      <c r="Y1079" s="10"/>
      <c r="Z1079" s="10"/>
      <c r="AA1079" s="69"/>
      <c r="AB1079" s="10"/>
      <c r="AC1079" s="10"/>
      <c r="AD1079" s="10"/>
      <c r="AE1079" s="10"/>
      <c r="AF1079" s="69">
        <f t="shared" si="599"/>
        <v>0</v>
      </c>
      <c r="AG1079" s="22">
        <f t="shared" si="600"/>
        <v>0</v>
      </c>
      <c r="AH1079" s="10"/>
    </row>
    <row r="1080" spans="1:35" ht="63" x14ac:dyDescent="0.25">
      <c r="A1080" s="10" t="s">
        <v>760</v>
      </c>
      <c r="B1080" s="10" t="s">
        <v>761</v>
      </c>
      <c r="C1080" s="10"/>
      <c r="D1080" s="10"/>
      <c r="E1080" s="10"/>
      <c r="F1080" s="10"/>
      <c r="G1080" s="69"/>
      <c r="H1080" s="10"/>
      <c r="I1080" s="10"/>
      <c r="J1080" s="10"/>
      <c r="K1080" s="10"/>
      <c r="L1080" s="69"/>
      <c r="M1080" s="10"/>
      <c r="N1080" s="10"/>
      <c r="O1080" s="10"/>
      <c r="P1080" s="10"/>
      <c r="Q1080" s="69">
        <f t="shared" si="597"/>
        <v>0</v>
      </c>
      <c r="R1080" s="10"/>
      <c r="S1080" s="10"/>
      <c r="T1080" s="10"/>
      <c r="U1080" s="10"/>
      <c r="V1080" s="69">
        <f t="shared" si="598"/>
        <v>0</v>
      </c>
      <c r="W1080" s="10"/>
      <c r="X1080" s="10"/>
      <c r="Y1080" s="10"/>
      <c r="Z1080" s="10"/>
      <c r="AA1080" s="69"/>
      <c r="AB1080" s="10"/>
      <c r="AC1080" s="10"/>
      <c r="AD1080" s="10"/>
      <c r="AE1080" s="10"/>
      <c r="AF1080" s="69">
        <f t="shared" si="599"/>
        <v>0</v>
      </c>
      <c r="AG1080" s="22">
        <f t="shared" si="600"/>
        <v>0</v>
      </c>
      <c r="AH1080" s="10"/>
    </row>
    <row r="1081" spans="1:35" ht="28.5" customHeight="1" x14ac:dyDescent="0.25">
      <c r="A1081" s="10" t="s">
        <v>760</v>
      </c>
      <c r="B1081" s="10" t="s">
        <v>29</v>
      </c>
      <c r="C1081" s="10"/>
      <c r="D1081" s="10"/>
      <c r="E1081" s="10"/>
      <c r="F1081" s="10"/>
      <c r="G1081" s="69"/>
      <c r="H1081" s="10"/>
      <c r="I1081" s="10"/>
      <c r="J1081" s="10"/>
      <c r="K1081" s="10"/>
      <c r="L1081" s="69"/>
      <c r="M1081" s="10">
        <v>14</v>
      </c>
      <c r="N1081" s="10">
        <v>18</v>
      </c>
      <c r="O1081" s="10"/>
      <c r="P1081" s="10"/>
      <c r="Q1081" s="69">
        <f t="shared" si="597"/>
        <v>32</v>
      </c>
      <c r="R1081" s="10"/>
      <c r="S1081" s="10">
        <v>20</v>
      </c>
      <c r="T1081" s="10">
        <v>30</v>
      </c>
      <c r="U1081" s="10"/>
      <c r="V1081" s="69">
        <f t="shared" si="598"/>
        <v>50</v>
      </c>
      <c r="W1081" s="10"/>
      <c r="X1081" s="10"/>
      <c r="Y1081" s="10"/>
      <c r="Z1081" s="10"/>
      <c r="AA1081" s="69"/>
      <c r="AB1081" s="10"/>
      <c r="AC1081" s="10">
        <v>11</v>
      </c>
      <c r="AD1081" s="10"/>
      <c r="AE1081" s="10"/>
      <c r="AF1081" s="69">
        <f t="shared" si="599"/>
        <v>11</v>
      </c>
      <c r="AG1081" s="22">
        <f t="shared" si="600"/>
        <v>93</v>
      </c>
      <c r="AH1081" s="10">
        <v>30</v>
      </c>
    </row>
    <row r="1082" spans="1:35" ht="31.5" x14ac:dyDescent="0.25">
      <c r="A1082" s="10" t="s">
        <v>760</v>
      </c>
      <c r="B1082" s="10" t="s">
        <v>27</v>
      </c>
      <c r="C1082" s="10"/>
      <c r="D1082" s="10"/>
      <c r="E1082" s="10"/>
      <c r="F1082" s="10"/>
      <c r="G1082" s="69"/>
      <c r="H1082" s="10"/>
      <c r="I1082" s="10"/>
      <c r="J1082" s="10"/>
      <c r="K1082" s="10"/>
      <c r="L1082" s="69"/>
      <c r="M1082" s="10">
        <v>24</v>
      </c>
      <c r="N1082" s="10">
        <v>36</v>
      </c>
      <c r="O1082" s="10">
        <v>18</v>
      </c>
      <c r="P1082" s="10"/>
      <c r="Q1082" s="69">
        <f t="shared" si="597"/>
        <v>78</v>
      </c>
      <c r="R1082" s="10"/>
      <c r="S1082" s="10">
        <v>26</v>
      </c>
      <c r="T1082" s="10">
        <v>18</v>
      </c>
      <c r="U1082" s="10"/>
      <c r="V1082" s="69">
        <f t="shared" si="598"/>
        <v>44</v>
      </c>
      <c r="W1082" s="10"/>
      <c r="X1082" s="10"/>
      <c r="Y1082" s="10"/>
      <c r="Z1082" s="10"/>
      <c r="AA1082" s="69"/>
      <c r="AB1082" s="10"/>
      <c r="AC1082" s="10"/>
      <c r="AD1082" s="10"/>
      <c r="AE1082" s="10"/>
      <c r="AF1082" s="69">
        <f t="shared" si="599"/>
        <v>0</v>
      </c>
      <c r="AG1082" s="22">
        <f t="shared" si="600"/>
        <v>122</v>
      </c>
      <c r="AH1082" s="10">
        <v>36</v>
      </c>
    </row>
    <row r="1083" spans="1:35" ht="15.75" x14ac:dyDescent="0.25">
      <c r="A1083" s="10" t="s">
        <v>760</v>
      </c>
      <c r="B1083" s="10" t="s">
        <v>151</v>
      </c>
      <c r="C1083" s="10"/>
      <c r="D1083" s="10"/>
      <c r="E1083" s="10"/>
      <c r="F1083" s="10"/>
      <c r="G1083" s="69"/>
      <c r="H1083" s="10"/>
      <c r="I1083" s="10"/>
      <c r="J1083" s="10"/>
      <c r="K1083" s="10"/>
      <c r="L1083" s="69"/>
      <c r="M1083" s="10"/>
      <c r="N1083" s="10"/>
      <c r="O1083" s="10"/>
      <c r="P1083" s="10"/>
      <c r="Q1083" s="69">
        <f t="shared" si="597"/>
        <v>0</v>
      </c>
      <c r="R1083" s="10">
        <v>25</v>
      </c>
      <c r="S1083" s="10">
        <v>24</v>
      </c>
      <c r="T1083" s="10">
        <v>17</v>
      </c>
      <c r="U1083" s="10"/>
      <c r="V1083" s="69">
        <f t="shared" si="598"/>
        <v>66</v>
      </c>
      <c r="W1083" s="10"/>
      <c r="X1083" s="10"/>
      <c r="Y1083" s="10"/>
      <c r="Z1083" s="10"/>
      <c r="AA1083" s="69"/>
      <c r="AB1083" s="10"/>
      <c r="AC1083" s="10"/>
      <c r="AD1083" s="10"/>
      <c r="AE1083" s="10"/>
      <c r="AF1083" s="69">
        <f t="shared" si="599"/>
        <v>0</v>
      </c>
      <c r="AG1083" s="22">
        <f t="shared" si="600"/>
        <v>66</v>
      </c>
      <c r="AH1083" s="10">
        <v>17</v>
      </c>
    </row>
    <row r="1084" spans="1:35" ht="15.75" x14ac:dyDescent="0.25">
      <c r="A1084" s="10" t="s">
        <v>760</v>
      </c>
      <c r="B1084" s="10" t="s">
        <v>149</v>
      </c>
      <c r="C1084" s="10"/>
      <c r="D1084" s="10"/>
      <c r="E1084" s="10"/>
      <c r="F1084" s="10"/>
      <c r="G1084" s="69"/>
      <c r="H1084" s="10"/>
      <c r="I1084" s="10"/>
      <c r="J1084" s="10"/>
      <c r="K1084" s="10"/>
      <c r="L1084" s="69"/>
      <c r="M1084" s="10"/>
      <c r="N1084" s="10"/>
      <c r="O1084" s="10"/>
      <c r="P1084" s="10"/>
      <c r="Q1084" s="69">
        <f t="shared" si="597"/>
        <v>0</v>
      </c>
      <c r="R1084" s="10">
        <v>20</v>
      </c>
      <c r="S1084" s="10">
        <v>11</v>
      </c>
      <c r="T1084" s="10">
        <v>8</v>
      </c>
      <c r="U1084" s="10"/>
      <c r="V1084" s="69">
        <f t="shared" si="598"/>
        <v>39</v>
      </c>
      <c r="W1084" s="10"/>
      <c r="X1084" s="10"/>
      <c r="Y1084" s="10"/>
      <c r="Z1084" s="10"/>
      <c r="AA1084" s="69"/>
      <c r="AB1084" s="10"/>
      <c r="AC1084" s="10"/>
      <c r="AD1084" s="10"/>
      <c r="AE1084" s="10"/>
      <c r="AF1084" s="69">
        <f t="shared" si="599"/>
        <v>0</v>
      </c>
      <c r="AG1084" s="22">
        <f t="shared" si="600"/>
        <v>39</v>
      </c>
      <c r="AH1084" s="10">
        <v>8</v>
      </c>
    </row>
    <row r="1085" spans="1:35" ht="15.75" x14ac:dyDescent="0.25">
      <c r="A1085" s="10" t="s">
        <v>760</v>
      </c>
      <c r="B1085" s="10" t="s">
        <v>141</v>
      </c>
      <c r="C1085" s="10"/>
      <c r="D1085" s="10"/>
      <c r="E1085" s="10"/>
      <c r="F1085" s="10"/>
      <c r="G1085" s="69"/>
      <c r="H1085" s="10"/>
      <c r="I1085" s="10"/>
      <c r="J1085" s="10"/>
      <c r="K1085" s="10"/>
      <c r="L1085" s="69"/>
      <c r="M1085" s="10"/>
      <c r="N1085" s="10"/>
      <c r="O1085" s="10"/>
      <c r="P1085" s="10"/>
      <c r="Q1085" s="69">
        <f t="shared" si="597"/>
        <v>0</v>
      </c>
      <c r="R1085" s="10">
        <v>29</v>
      </c>
      <c r="S1085" s="10">
        <v>21</v>
      </c>
      <c r="T1085" s="10">
        <v>17</v>
      </c>
      <c r="U1085" s="10"/>
      <c r="V1085" s="69">
        <f t="shared" si="598"/>
        <v>67</v>
      </c>
      <c r="W1085" s="10"/>
      <c r="X1085" s="10"/>
      <c r="Y1085" s="10"/>
      <c r="Z1085" s="10"/>
      <c r="AA1085" s="69"/>
      <c r="AB1085" s="10"/>
      <c r="AC1085" s="10"/>
      <c r="AD1085" s="10"/>
      <c r="AE1085" s="10"/>
      <c r="AF1085" s="69">
        <f t="shared" si="599"/>
        <v>0</v>
      </c>
      <c r="AG1085" s="22">
        <f t="shared" si="600"/>
        <v>67</v>
      </c>
      <c r="AH1085" s="10">
        <v>17</v>
      </c>
    </row>
    <row r="1086" spans="1:35" ht="52.5" customHeight="1" x14ac:dyDescent="0.25">
      <c r="A1086" s="10" t="s">
        <v>760</v>
      </c>
      <c r="B1086" s="10" t="s">
        <v>10</v>
      </c>
      <c r="C1086" s="10"/>
      <c r="D1086" s="10"/>
      <c r="E1086" s="10"/>
      <c r="F1086" s="10"/>
      <c r="G1086" s="69"/>
      <c r="H1086" s="10"/>
      <c r="I1086" s="10"/>
      <c r="J1086" s="10"/>
      <c r="K1086" s="10"/>
      <c r="L1086" s="69"/>
      <c r="M1086" s="10"/>
      <c r="N1086" s="10"/>
      <c r="O1086" s="10"/>
      <c r="P1086" s="10"/>
      <c r="Q1086" s="69">
        <f t="shared" si="597"/>
        <v>0</v>
      </c>
      <c r="R1086" s="10"/>
      <c r="S1086" s="10"/>
      <c r="T1086" s="10"/>
      <c r="U1086" s="10"/>
      <c r="V1086" s="69">
        <f t="shared" si="598"/>
        <v>0</v>
      </c>
      <c r="W1086" s="10"/>
      <c r="X1086" s="10"/>
      <c r="Y1086" s="10"/>
      <c r="Z1086" s="10"/>
      <c r="AA1086" s="69"/>
      <c r="AB1086" s="10"/>
      <c r="AC1086" s="10"/>
      <c r="AD1086" s="10"/>
      <c r="AE1086" s="10"/>
      <c r="AF1086" s="69">
        <f t="shared" si="599"/>
        <v>0</v>
      </c>
      <c r="AG1086" s="22">
        <f t="shared" si="600"/>
        <v>0</v>
      </c>
      <c r="AH1086" s="10"/>
    </row>
    <row r="1087" spans="1:35" ht="47.25" x14ac:dyDescent="0.25">
      <c r="A1087" s="10" t="s">
        <v>760</v>
      </c>
      <c r="B1087" s="10" t="s">
        <v>42</v>
      </c>
      <c r="C1087" s="10"/>
      <c r="D1087" s="10"/>
      <c r="E1087" s="10"/>
      <c r="F1087" s="10"/>
      <c r="G1087" s="69"/>
      <c r="H1087" s="10"/>
      <c r="I1087" s="10"/>
      <c r="J1087" s="10"/>
      <c r="K1087" s="10"/>
      <c r="L1087" s="69"/>
      <c r="M1087" s="10"/>
      <c r="N1087" s="10"/>
      <c r="O1087" s="10"/>
      <c r="P1087" s="10"/>
      <c r="Q1087" s="69">
        <f t="shared" si="597"/>
        <v>0</v>
      </c>
      <c r="R1087" s="10"/>
      <c r="S1087" s="10"/>
      <c r="T1087" s="10"/>
      <c r="U1087" s="10"/>
      <c r="V1087" s="69">
        <f t="shared" si="598"/>
        <v>0</v>
      </c>
      <c r="W1087" s="10"/>
      <c r="X1087" s="10"/>
      <c r="Y1087" s="10"/>
      <c r="Z1087" s="10"/>
      <c r="AA1087" s="69"/>
      <c r="AB1087" s="10"/>
      <c r="AC1087" s="10"/>
      <c r="AD1087" s="10"/>
      <c r="AE1087" s="10"/>
      <c r="AF1087" s="69">
        <f t="shared" si="599"/>
        <v>0</v>
      </c>
      <c r="AG1087" s="22">
        <f t="shared" si="600"/>
        <v>0</v>
      </c>
      <c r="AH1087" s="10"/>
    </row>
    <row r="1088" spans="1:35" ht="36.75" customHeight="1" x14ac:dyDescent="0.25">
      <c r="A1088" s="10" t="s">
        <v>760</v>
      </c>
      <c r="B1088" s="10" t="s">
        <v>397</v>
      </c>
      <c r="C1088" s="10"/>
      <c r="D1088" s="10"/>
      <c r="E1088" s="10"/>
      <c r="F1088" s="10"/>
      <c r="G1088" s="69"/>
      <c r="H1088" s="10"/>
      <c r="I1088" s="10"/>
      <c r="J1088" s="10"/>
      <c r="K1088" s="10"/>
      <c r="L1088" s="69"/>
      <c r="M1088" s="10">
        <v>2</v>
      </c>
      <c r="N1088" s="10">
        <v>10</v>
      </c>
      <c r="O1088" s="10"/>
      <c r="P1088" s="10"/>
      <c r="Q1088" s="69">
        <f t="shared" si="597"/>
        <v>12</v>
      </c>
      <c r="R1088" s="10"/>
      <c r="S1088" s="10"/>
      <c r="T1088" s="10"/>
      <c r="U1088" s="10"/>
      <c r="V1088" s="69">
        <f t="shared" si="598"/>
        <v>0</v>
      </c>
      <c r="W1088" s="10"/>
      <c r="X1088" s="10"/>
      <c r="Y1088" s="10"/>
      <c r="Z1088" s="10"/>
      <c r="AA1088" s="69"/>
      <c r="AB1088" s="10"/>
      <c r="AC1088" s="10"/>
      <c r="AD1088" s="10"/>
      <c r="AE1088" s="10"/>
      <c r="AF1088" s="69">
        <f t="shared" si="599"/>
        <v>0</v>
      </c>
      <c r="AG1088" s="22">
        <f t="shared" si="600"/>
        <v>12</v>
      </c>
      <c r="AH1088" s="10"/>
    </row>
    <row r="1089" spans="1:35" ht="31.5" x14ac:dyDescent="0.25">
      <c r="A1089" s="10" t="s">
        <v>760</v>
      </c>
      <c r="B1089" s="10" t="s">
        <v>73</v>
      </c>
      <c r="C1089" s="10"/>
      <c r="D1089" s="10"/>
      <c r="E1089" s="10"/>
      <c r="F1089" s="10"/>
      <c r="G1089" s="69"/>
      <c r="H1089" s="10"/>
      <c r="I1089" s="10"/>
      <c r="J1089" s="10"/>
      <c r="K1089" s="10"/>
      <c r="L1089" s="69"/>
      <c r="M1089" s="10"/>
      <c r="N1089" s="10"/>
      <c r="O1089" s="10"/>
      <c r="P1089" s="10"/>
      <c r="Q1089" s="69">
        <f t="shared" si="597"/>
        <v>0</v>
      </c>
      <c r="R1089" s="10"/>
      <c r="S1089" s="10"/>
      <c r="T1089" s="10"/>
      <c r="U1089" s="10"/>
      <c r="V1089" s="69">
        <f t="shared" si="598"/>
        <v>0</v>
      </c>
      <c r="W1089" s="10"/>
      <c r="X1089" s="10"/>
      <c r="Y1089" s="10"/>
      <c r="Z1089" s="10"/>
      <c r="AA1089" s="69"/>
      <c r="AB1089" s="10"/>
      <c r="AC1089" s="10"/>
      <c r="AD1089" s="10"/>
      <c r="AE1089" s="10"/>
      <c r="AF1089" s="69">
        <f t="shared" si="599"/>
        <v>0</v>
      </c>
      <c r="AG1089" s="22">
        <f t="shared" si="600"/>
        <v>0</v>
      </c>
      <c r="AH1089" s="10"/>
    </row>
    <row r="1090" spans="1:35" ht="15.75" x14ac:dyDescent="0.25">
      <c r="A1090" s="10" t="s">
        <v>760</v>
      </c>
      <c r="B1090" s="10" t="s">
        <v>31</v>
      </c>
      <c r="C1090" s="10"/>
      <c r="D1090" s="10"/>
      <c r="E1090" s="10"/>
      <c r="F1090" s="10"/>
      <c r="G1090" s="69"/>
      <c r="H1090" s="10"/>
      <c r="I1090" s="10"/>
      <c r="J1090" s="10"/>
      <c r="K1090" s="10"/>
      <c r="L1090" s="69"/>
      <c r="M1090" s="10"/>
      <c r="N1090" s="10">
        <v>11</v>
      </c>
      <c r="O1090" s="10"/>
      <c r="P1090" s="10"/>
      <c r="Q1090" s="69">
        <f t="shared" si="597"/>
        <v>11</v>
      </c>
      <c r="R1090" s="10"/>
      <c r="S1090" s="10"/>
      <c r="T1090" s="10"/>
      <c r="U1090" s="10"/>
      <c r="V1090" s="69">
        <f t="shared" si="598"/>
        <v>0</v>
      </c>
      <c r="W1090" s="10"/>
      <c r="X1090" s="10"/>
      <c r="Y1090" s="10"/>
      <c r="Z1090" s="10"/>
      <c r="AA1090" s="69"/>
      <c r="AB1090" s="10"/>
      <c r="AC1090" s="10"/>
      <c r="AD1090" s="10"/>
      <c r="AE1090" s="10"/>
      <c r="AF1090" s="69">
        <f t="shared" si="599"/>
        <v>0</v>
      </c>
      <c r="AG1090" s="22">
        <f t="shared" si="600"/>
        <v>11</v>
      </c>
      <c r="AH1090" s="10"/>
    </row>
    <row r="1091" spans="1:35" ht="18.75" x14ac:dyDescent="0.25">
      <c r="A1091" s="22" t="s">
        <v>760</v>
      </c>
      <c r="B1091" s="22" t="s">
        <v>182</v>
      </c>
      <c r="C1091" s="22"/>
      <c r="D1091" s="22"/>
      <c r="E1091" s="22"/>
      <c r="F1091" s="22"/>
      <c r="G1091" s="73"/>
      <c r="H1091" s="22"/>
      <c r="I1091" s="22"/>
      <c r="J1091" s="22"/>
      <c r="K1091" s="22"/>
      <c r="L1091" s="73"/>
      <c r="M1091" s="22">
        <f t="shared" ref="M1091:AF1091" si="601">SUM(M1077:M1090)</f>
        <v>63</v>
      </c>
      <c r="N1091" s="22">
        <f t="shared" si="601"/>
        <v>96</v>
      </c>
      <c r="O1091" s="22">
        <f t="shared" si="601"/>
        <v>28</v>
      </c>
      <c r="P1091" s="22">
        <f t="shared" si="601"/>
        <v>0</v>
      </c>
      <c r="Q1091" s="22">
        <f t="shared" si="601"/>
        <v>187</v>
      </c>
      <c r="R1091" s="22">
        <f t="shared" si="601"/>
        <v>74</v>
      </c>
      <c r="S1091" s="22">
        <f t="shared" si="601"/>
        <v>102</v>
      </c>
      <c r="T1091" s="22">
        <f t="shared" si="601"/>
        <v>90</v>
      </c>
      <c r="U1091" s="22">
        <f t="shared" si="601"/>
        <v>0</v>
      </c>
      <c r="V1091" s="69">
        <f t="shared" si="598"/>
        <v>266</v>
      </c>
      <c r="W1091" s="22">
        <f t="shared" si="601"/>
        <v>0</v>
      </c>
      <c r="X1091" s="22">
        <f t="shared" si="601"/>
        <v>0</v>
      </c>
      <c r="Y1091" s="22">
        <f t="shared" si="601"/>
        <v>0</v>
      </c>
      <c r="Z1091" s="22">
        <f t="shared" si="601"/>
        <v>0</v>
      </c>
      <c r="AA1091" s="73"/>
      <c r="AB1091" s="22">
        <f t="shared" si="601"/>
        <v>0</v>
      </c>
      <c r="AC1091" s="22">
        <f t="shared" si="601"/>
        <v>11</v>
      </c>
      <c r="AD1091" s="22">
        <f t="shared" si="601"/>
        <v>0</v>
      </c>
      <c r="AE1091" s="22">
        <f t="shared" si="601"/>
        <v>0</v>
      </c>
      <c r="AF1091" s="22">
        <f t="shared" si="601"/>
        <v>11</v>
      </c>
      <c r="AG1091" s="22">
        <f>AG1090+AG1089+AG1088+AG1087+AG1086+AG1085+AG1084+AG1083+AG1082+AG1081+AG1080+AG1079+AG1078+AG1077</f>
        <v>464</v>
      </c>
      <c r="AH1091" s="22">
        <f t="shared" ref="AH1091" si="602">SUM(AH1077:AH1090)</f>
        <v>118</v>
      </c>
      <c r="AI1091">
        <v>464</v>
      </c>
    </row>
    <row r="1092" spans="1:35" ht="18.75" x14ac:dyDescent="0.25">
      <c r="A1092" s="39" t="s">
        <v>762</v>
      </c>
    </row>
    <row r="1093" spans="1:35" ht="15.75" x14ac:dyDescent="0.25">
      <c r="A1093" s="10" t="s">
        <v>763</v>
      </c>
      <c r="B1093" s="10" t="s">
        <v>91</v>
      </c>
      <c r="C1093" s="10"/>
      <c r="D1093" s="10"/>
      <c r="E1093" s="10"/>
      <c r="F1093" s="10"/>
      <c r="G1093" s="69"/>
      <c r="H1093" s="10"/>
      <c r="I1093" s="10"/>
      <c r="J1093" s="10"/>
      <c r="K1093" s="10"/>
      <c r="L1093" s="69"/>
      <c r="M1093" s="10">
        <v>18</v>
      </c>
      <c r="N1093" s="10">
        <v>35</v>
      </c>
      <c r="O1093" s="10">
        <v>25</v>
      </c>
      <c r="P1093" s="10">
        <v>0</v>
      </c>
      <c r="Q1093" s="69">
        <f>SUM(M1093:P1093)</f>
        <v>78</v>
      </c>
      <c r="R1093" s="10"/>
      <c r="S1093" s="10">
        <v>20</v>
      </c>
      <c r="T1093" s="10">
        <v>20</v>
      </c>
      <c r="U1093" s="10">
        <v>0</v>
      </c>
      <c r="V1093" s="69">
        <f>SUM(R1093:U1093)</f>
        <v>40</v>
      </c>
      <c r="W1093" s="10"/>
      <c r="X1093" s="10"/>
      <c r="Y1093" s="10"/>
      <c r="Z1093" s="10"/>
      <c r="AA1093" s="69"/>
      <c r="AB1093" s="10"/>
      <c r="AC1093" s="10" t="s">
        <v>187</v>
      </c>
      <c r="AD1093" s="10" t="s">
        <v>187</v>
      </c>
      <c r="AE1093" s="10">
        <v>0</v>
      </c>
      <c r="AF1093" s="69">
        <f>SUM(AB1093:AE1093)</f>
        <v>0</v>
      </c>
      <c r="AG1093" s="22">
        <f>AF1093+V1093+Q1093</f>
        <v>118</v>
      </c>
      <c r="AH1093" s="10">
        <v>45</v>
      </c>
    </row>
    <row r="1094" spans="1:35" ht="15.75" x14ac:dyDescent="0.25">
      <c r="A1094" s="10" t="s">
        <v>763</v>
      </c>
      <c r="B1094" s="10" t="s">
        <v>219</v>
      </c>
      <c r="C1094" s="10"/>
      <c r="D1094" s="10"/>
      <c r="E1094" s="10"/>
      <c r="F1094" s="10"/>
      <c r="G1094" s="69"/>
      <c r="H1094" s="10"/>
      <c r="I1094" s="10"/>
      <c r="J1094" s="10"/>
      <c r="K1094" s="10"/>
      <c r="L1094" s="69"/>
      <c r="M1094" s="10">
        <v>15</v>
      </c>
      <c r="N1094" s="10">
        <v>18</v>
      </c>
      <c r="O1094" s="10">
        <v>10</v>
      </c>
      <c r="P1094" s="10"/>
      <c r="Q1094" s="69">
        <f t="shared" ref="Q1094:Q1097" si="603">SUM(M1094:P1094)</f>
        <v>43</v>
      </c>
      <c r="R1094" s="10"/>
      <c r="S1094" s="10">
        <v>10</v>
      </c>
      <c r="T1094" s="10">
        <v>4</v>
      </c>
      <c r="U1094" s="10"/>
      <c r="V1094" s="69">
        <f t="shared" ref="V1094:V1098" si="604">SUM(R1094:U1094)</f>
        <v>14</v>
      </c>
      <c r="W1094" s="10"/>
      <c r="X1094" s="10"/>
      <c r="Y1094" s="10"/>
      <c r="Z1094" s="10"/>
      <c r="AA1094" s="69"/>
      <c r="AB1094" s="10"/>
      <c r="AC1094" s="10">
        <v>20</v>
      </c>
      <c r="AD1094" s="10">
        <v>45</v>
      </c>
      <c r="AE1094" s="10"/>
      <c r="AF1094" s="69">
        <f t="shared" ref="AF1094:AF1097" si="605">SUM(AB1094:AE1094)</f>
        <v>65</v>
      </c>
      <c r="AG1094" s="22">
        <f t="shared" ref="AG1094:AG1097" si="606">AF1094+V1094+Q1094</f>
        <v>122</v>
      </c>
      <c r="AH1094" s="10">
        <v>40</v>
      </c>
    </row>
    <row r="1095" spans="1:35" ht="31.5" x14ac:dyDescent="0.25">
      <c r="A1095" s="10" t="s">
        <v>763</v>
      </c>
      <c r="B1095" s="10" t="s">
        <v>764</v>
      </c>
      <c r="C1095" s="10"/>
      <c r="D1095" s="10"/>
      <c r="E1095" s="10"/>
      <c r="F1095" s="10"/>
      <c r="G1095" s="69"/>
      <c r="H1095" s="10"/>
      <c r="I1095" s="10"/>
      <c r="J1095" s="10"/>
      <c r="K1095" s="10"/>
      <c r="L1095" s="69"/>
      <c r="M1095" s="10">
        <v>11</v>
      </c>
      <c r="N1095" s="10">
        <v>10</v>
      </c>
      <c r="O1095" s="10">
        <v>6</v>
      </c>
      <c r="P1095" s="10"/>
      <c r="Q1095" s="69">
        <f t="shared" si="603"/>
        <v>27</v>
      </c>
      <c r="R1095" s="10"/>
      <c r="S1095" s="10">
        <v>5</v>
      </c>
      <c r="T1095" s="10">
        <v>4</v>
      </c>
      <c r="U1095" s="10"/>
      <c r="V1095" s="69">
        <f t="shared" si="604"/>
        <v>9</v>
      </c>
      <c r="W1095" s="10"/>
      <c r="X1095" s="10"/>
      <c r="Y1095" s="10"/>
      <c r="Z1095" s="10"/>
      <c r="AA1095" s="69"/>
      <c r="AB1095" s="10"/>
      <c r="AC1095" s="10">
        <v>25</v>
      </c>
      <c r="AD1095" s="10">
        <v>30</v>
      </c>
      <c r="AE1095" s="10"/>
      <c r="AF1095" s="69">
        <f t="shared" si="605"/>
        <v>55</v>
      </c>
      <c r="AG1095" s="22">
        <f t="shared" si="606"/>
        <v>91</v>
      </c>
      <c r="AH1095" s="10">
        <v>30</v>
      </c>
    </row>
    <row r="1096" spans="1:35" ht="31.5" x14ac:dyDescent="0.25">
      <c r="A1096" s="10" t="s">
        <v>763</v>
      </c>
      <c r="B1096" s="10" t="s">
        <v>766</v>
      </c>
      <c r="C1096" s="10"/>
      <c r="D1096" s="10"/>
      <c r="E1096" s="10"/>
      <c r="F1096" s="10"/>
      <c r="G1096" s="69"/>
      <c r="H1096" s="10"/>
      <c r="I1096" s="10"/>
      <c r="J1096" s="10"/>
      <c r="K1096" s="10"/>
      <c r="L1096" s="69"/>
      <c r="M1096" s="10">
        <v>8</v>
      </c>
      <c r="N1096" s="10"/>
      <c r="O1096" s="10"/>
      <c r="P1096" s="10"/>
      <c r="Q1096" s="69">
        <f t="shared" si="603"/>
        <v>8</v>
      </c>
      <c r="R1096" s="10"/>
      <c r="S1096" s="10"/>
      <c r="T1096" s="10"/>
      <c r="U1096" s="10"/>
      <c r="V1096" s="69">
        <f t="shared" si="604"/>
        <v>0</v>
      </c>
      <c r="W1096" s="10"/>
      <c r="X1096" s="10"/>
      <c r="Y1096" s="10"/>
      <c r="Z1096" s="10"/>
      <c r="AA1096" s="69"/>
      <c r="AB1096" s="10"/>
      <c r="AC1096" s="10">
        <v>25</v>
      </c>
      <c r="AD1096" s="10">
        <v>36</v>
      </c>
      <c r="AE1096" s="10"/>
      <c r="AF1096" s="69">
        <f t="shared" si="605"/>
        <v>61</v>
      </c>
      <c r="AG1096" s="22">
        <f t="shared" si="606"/>
        <v>69</v>
      </c>
      <c r="AH1096" s="10">
        <v>36</v>
      </c>
    </row>
    <row r="1097" spans="1:35" ht="15.75" x14ac:dyDescent="0.25">
      <c r="A1097" s="10" t="s">
        <v>763</v>
      </c>
      <c r="B1097" s="10" t="s">
        <v>765</v>
      </c>
      <c r="C1097" s="10"/>
      <c r="D1097" s="10"/>
      <c r="E1097" s="10"/>
      <c r="F1097" s="10"/>
      <c r="G1097" s="69"/>
      <c r="H1097" s="10"/>
      <c r="I1097" s="10"/>
      <c r="J1097" s="10"/>
      <c r="K1097" s="10"/>
      <c r="L1097" s="69"/>
      <c r="M1097" s="10">
        <v>10</v>
      </c>
      <c r="N1097" s="10">
        <v>4</v>
      </c>
      <c r="O1097" s="10">
        <v>6</v>
      </c>
      <c r="P1097" s="10"/>
      <c r="Q1097" s="69">
        <f t="shared" si="603"/>
        <v>20</v>
      </c>
      <c r="R1097" s="10"/>
      <c r="S1097" s="10">
        <v>4</v>
      </c>
      <c r="T1097" s="10">
        <v>8</v>
      </c>
      <c r="U1097" s="10"/>
      <c r="V1097" s="69">
        <f t="shared" si="604"/>
        <v>12</v>
      </c>
      <c r="W1097" s="10"/>
      <c r="X1097" s="10"/>
      <c r="Y1097" s="10"/>
      <c r="Z1097" s="10"/>
      <c r="AA1097" s="69"/>
      <c r="AB1097" s="10"/>
      <c r="AC1097" s="10">
        <v>20</v>
      </c>
      <c r="AD1097" s="10">
        <v>15</v>
      </c>
      <c r="AE1097" s="10"/>
      <c r="AF1097" s="69">
        <f t="shared" si="605"/>
        <v>35</v>
      </c>
      <c r="AG1097" s="22">
        <f t="shared" si="606"/>
        <v>67</v>
      </c>
      <c r="AH1097" s="10">
        <v>25</v>
      </c>
    </row>
    <row r="1098" spans="1:35" ht="15.75" x14ac:dyDescent="0.25">
      <c r="A1098" s="22" t="s">
        <v>763</v>
      </c>
      <c r="B1098" s="22" t="s">
        <v>32</v>
      </c>
      <c r="C1098" s="22"/>
      <c r="D1098" s="22"/>
      <c r="E1098" s="22"/>
      <c r="F1098" s="22"/>
      <c r="G1098" s="73"/>
      <c r="H1098" s="22"/>
      <c r="I1098" s="22"/>
      <c r="J1098" s="22"/>
      <c r="K1098" s="22"/>
      <c r="L1098" s="73"/>
      <c r="M1098" s="22">
        <f>SUM(M1093:M1097)</f>
        <v>62</v>
      </c>
      <c r="N1098" s="22">
        <f>SUM(N1093:N1097)</f>
        <v>67</v>
      </c>
      <c r="O1098" s="22">
        <f>SUM(O1093:O1097)</f>
        <v>47</v>
      </c>
      <c r="P1098" s="22">
        <f t="shared" ref="P1098:Q1098" si="607">SUM(P1093:P1097)</f>
        <v>0</v>
      </c>
      <c r="Q1098" s="22">
        <f t="shared" si="607"/>
        <v>176</v>
      </c>
      <c r="R1098" s="22"/>
      <c r="S1098" s="22">
        <f>SUM(S1093:S1097)</f>
        <v>39</v>
      </c>
      <c r="T1098" s="22">
        <f>SUM(T1093:T1097)</f>
        <v>36</v>
      </c>
      <c r="U1098" s="22"/>
      <c r="V1098" s="69">
        <f t="shared" si="604"/>
        <v>75</v>
      </c>
      <c r="W1098" s="22"/>
      <c r="X1098" s="22"/>
      <c r="Y1098" s="22"/>
      <c r="Z1098" s="22"/>
      <c r="AA1098" s="73"/>
      <c r="AB1098" s="22"/>
      <c r="AC1098" s="22">
        <f>SUM(AC1093:AC1097)</f>
        <v>90</v>
      </c>
      <c r="AD1098" s="22">
        <f>SUM(AD1093:AD1097)</f>
        <v>126</v>
      </c>
      <c r="AE1098" s="22">
        <f t="shared" ref="AE1098:AF1098" si="608">SUM(AE1093:AE1097)</f>
        <v>0</v>
      </c>
      <c r="AF1098" s="22">
        <f t="shared" si="608"/>
        <v>216</v>
      </c>
      <c r="AG1098" s="22">
        <f>AG1097+AG1096+AG1095+AG1094+AG1093</f>
        <v>467</v>
      </c>
      <c r="AH1098" s="22">
        <f>SUM(AH1093:AH1097)</f>
        <v>176</v>
      </c>
      <c r="AI1098">
        <v>467</v>
      </c>
    </row>
    <row r="1099" spans="1:35" ht="18.75" x14ac:dyDescent="0.25">
      <c r="A1099" s="39" t="s">
        <v>769</v>
      </c>
    </row>
    <row r="1100" spans="1:35" ht="47.25" x14ac:dyDescent="0.25">
      <c r="A1100" s="10" t="s">
        <v>768</v>
      </c>
      <c r="B1100" s="10" t="s">
        <v>49</v>
      </c>
      <c r="C1100" s="10"/>
      <c r="D1100" s="10"/>
      <c r="E1100" s="10"/>
      <c r="F1100" s="10"/>
      <c r="G1100" s="69"/>
      <c r="H1100" s="10"/>
      <c r="I1100" s="10"/>
      <c r="J1100" s="10"/>
      <c r="K1100" s="10"/>
      <c r="L1100" s="69"/>
      <c r="M1100" s="10"/>
      <c r="N1100" s="10">
        <v>13</v>
      </c>
      <c r="O1100" s="10">
        <v>11</v>
      </c>
      <c r="P1100" s="10">
        <v>0</v>
      </c>
      <c r="Q1100" s="69">
        <f>SUM(M1100:P1100)</f>
        <v>24</v>
      </c>
      <c r="R1100" s="10"/>
      <c r="S1100" s="10">
        <v>9</v>
      </c>
      <c r="T1100" s="10">
        <v>5</v>
      </c>
      <c r="U1100" s="10">
        <v>0</v>
      </c>
      <c r="V1100" s="69">
        <f>SUM(R1100:U1100)</f>
        <v>14</v>
      </c>
      <c r="W1100" s="10"/>
      <c r="X1100" s="10"/>
      <c r="Y1100" s="10"/>
      <c r="Z1100" s="10"/>
      <c r="AA1100" s="69"/>
      <c r="AB1100" s="10"/>
      <c r="AC1100" s="10">
        <v>14</v>
      </c>
      <c r="AD1100" s="10"/>
      <c r="AE1100" s="10">
        <v>0</v>
      </c>
      <c r="AF1100" s="69">
        <f>SUM(AB1100:AE1100)</f>
        <v>14</v>
      </c>
      <c r="AG1100" s="22">
        <f>AF1100+V1100+Q1100</f>
        <v>52</v>
      </c>
      <c r="AH1100" s="10">
        <v>16</v>
      </c>
    </row>
    <row r="1101" spans="1:35" ht="31.5" x14ac:dyDescent="0.25">
      <c r="A1101" s="10" t="s">
        <v>768</v>
      </c>
      <c r="B1101" s="10" t="s">
        <v>212</v>
      </c>
      <c r="C1101" s="10"/>
      <c r="D1101" s="10"/>
      <c r="E1101" s="10"/>
      <c r="F1101" s="10"/>
      <c r="G1101" s="69"/>
      <c r="H1101" s="10"/>
      <c r="I1101" s="10"/>
      <c r="J1101" s="10"/>
      <c r="K1101" s="10"/>
      <c r="L1101" s="69"/>
      <c r="M1101" s="10">
        <v>11</v>
      </c>
      <c r="N1101" s="10"/>
      <c r="O1101" s="10"/>
      <c r="P1101" s="10"/>
      <c r="Q1101" s="69">
        <f t="shared" ref="Q1101" si="609">SUM(M1101:P1101)</f>
        <v>11</v>
      </c>
      <c r="R1101" s="10"/>
      <c r="S1101" s="10"/>
      <c r="T1101" s="10"/>
      <c r="U1101" s="10"/>
      <c r="V1101" s="69">
        <f t="shared" ref="V1101:V1102" si="610">SUM(R1101:U1101)</f>
        <v>0</v>
      </c>
      <c r="W1101" s="10"/>
      <c r="X1101" s="10"/>
      <c r="Y1101" s="10"/>
      <c r="Z1101" s="10"/>
      <c r="AA1101" s="69"/>
      <c r="AB1101" s="10"/>
      <c r="AC1101" s="10"/>
      <c r="AD1101" s="10"/>
      <c r="AE1101" s="10"/>
      <c r="AF1101" s="69">
        <f t="shared" ref="AF1101" si="611">SUM(AB1101:AE1101)</f>
        <v>0</v>
      </c>
      <c r="AG1101" s="22">
        <f>AF1101+V1101+Q1101</f>
        <v>11</v>
      </c>
      <c r="AH1101" s="10">
        <v>0</v>
      </c>
    </row>
    <row r="1102" spans="1:35" ht="31.5" x14ac:dyDescent="0.25">
      <c r="A1102" s="22" t="s">
        <v>768</v>
      </c>
      <c r="B1102" s="22" t="s">
        <v>32</v>
      </c>
      <c r="C1102" s="22"/>
      <c r="D1102" s="22"/>
      <c r="E1102" s="22"/>
      <c r="F1102" s="22"/>
      <c r="G1102" s="73"/>
      <c r="H1102" s="22"/>
      <c r="I1102" s="22"/>
      <c r="J1102" s="22"/>
      <c r="K1102" s="22"/>
      <c r="L1102" s="73"/>
      <c r="M1102" s="22">
        <f>SUM(M1100:M1101)</f>
        <v>11</v>
      </c>
      <c r="N1102" s="22">
        <f>SUM(N1100:N1101)</f>
        <v>13</v>
      </c>
      <c r="O1102" s="22">
        <f>SUM(O1100:O1101)</f>
        <v>11</v>
      </c>
      <c r="P1102" s="22">
        <f t="shared" ref="P1102:Q1102" si="612">SUM(P1100:P1101)</f>
        <v>0</v>
      </c>
      <c r="Q1102" s="22">
        <f t="shared" si="612"/>
        <v>35</v>
      </c>
      <c r="R1102" s="22"/>
      <c r="S1102" s="22">
        <f>SUM(S1100:S1101)</f>
        <v>9</v>
      </c>
      <c r="T1102" s="22">
        <f>SUM(T1100:T1101)</f>
        <v>5</v>
      </c>
      <c r="U1102" s="22"/>
      <c r="V1102" s="69">
        <f t="shared" si="610"/>
        <v>14</v>
      </c>
      <c r="W1102" s="22"/>
      <c r="X1102" s="22"/>
      <c r="Y1102" s="22"/>
      <c r="Z1102" s="22"/>
      <c r="AA1102" s="73"/>
      <c r="AB1102" s="22"/>
      <c r="AC1102" s="22">
        <f>SUM(AC1100:AC1101)</f>
        <v>14</v>
      </c>
      <c r="AD1102" s="22">
        <f t="shared" ref="AD1102:AF1102" si="613">SUM(AD1100:AD1101)</f>
        <v>0</v>
      </c>
      <c r="AE1102" s="22">
        <f t="shared" si="613"/>
        <v>0</v>
      </c>
      <c r="AF1102" s="22">
        <f t="shared" si="613"/>
        <v>14</v>
      </c>
      <c r="AG1102" s="22">
        <f>AF1102+V1102+Q1102</f>
        <v>63</v>
      </c>
      <c r="AH1102" s="22">
        <f>SUM(AH1100:AH1101)</f>
        <v>16</v>
      </c>
      <c r="AI1102">
        <v>63</v>
      </c>
    </row>
    <row r="1103" spans="1:35" ht="18.75" x14ac:dyDescent="0.25">
      <c r="A1103" s="39" t="s">
        <v>772</v>
      </c>
    </row>
    <row r="1104" spans="1:35" ht="65.25" customHeight="1" x14ac:dyDescent="0.25">
      <c r="A1104" s="10" t="s">
        <v>773</v>
      </c>
      <c r="B1104" s="10" t="s">
        <v>69</v>
      </c>
      <c r="C1104" s="10"/>
      <c r="D1104" s="10"/>
      <c r="E1104" s="10"/>
      <c r="F1104" s="10"/>
      <c r="G1104" s="69"/>
      <c r="H1104" s="10"/>
      <c r="I1104" s="10"/>
      <c r="J1104" s="10"/>
      <c r="K1104" s="10"/>
      <c r="L1104" s="69"/>
      <c r="M1104" s="10">
        <v>20</v>
      </c>
      <c r="N1104" s="10">
        <v>11</v>
      </c>
      <c r="O1104" s="10"/>
      <c r="P1104" s="10">
        <v>0</v>
      </c>
      <c r="Q1104" s="69">
        <f>SUM(M1104:P1104)</f>
        <v>31</v>
      </c>
      <c r="R1104" s="10">
        <v>4</v>
      </c>
      <c r="S1104" s="10"/>
      <c r="T1104" s="10"/>
      <c r="U1104" s="10">
        <v>0</v>
      </c>
      <c r="V1104" s="69">
        <f>SUM(R1104:U1104)</f>
        <v>4</v>
      </c>
      <c r="W1104" s="10"/>
      <c r="X1104" s="10"/>
      <c r="Y1104" s="10"/>
      <c r="Z1104" s="10"/>
      <c r="AA1104" s="69"/>
      <c r="AB1104" s="10"/>
      <c r="AC1104" s="10"/>
      <c r="AD1104" s="10"/>
      <c r="AE1104" s="2">
        <v>0</v>
      </c>
      <c r="AF1104" s="89">
        <f>SUM(AB1104:AE1104)</f>
        <v>0</v>
      </c>
      <c r="AG1104" s="22">
        <f>AF1104+V1104+Q1104</f>
        <v>35</v>
      </c>
      <c r="AH1104" s="10">
        <f>O1104+T1104+AC1104</f>
        <v>0</v>
      </c>
    </row>
    <row r="1105" spans="1:35" ht="15.75" x14ac:dyDescent="0.25">
      <c r="A1105" s="10" t="s">
        <v>773</v>
      </c>
      <c r="B1105" s="10" t="s">
        <v>31</v>
      </c>
      <c r="C1105" s="10"/>
      <c r="D1105" s="10"/>
      <c r="E1105" s="10"/>
      <c r="F1105" s="10"/>
      <c r="G1105" s="69"/>
      <c r="H1105" s="10"/>
      <c r="I1105" s="10"/>
      <c r="J1105" s="10"/>
      <c r="K1105" s="10"/>
      <c r="L1105" s="69"/>
      <c r="M1105" s="10">
        <v>8</v>
      </c>
      <c r="N1105" s="10">
        <v>12</v>
      </c>
      <c r="O1105" s="10"/>
      <c r="P1105" s="10"/>
      <c r="Q1105" s="69">
        <f t="shared" ref="Q1105:Q1110" si="614">SUM(M1105:P1105)</f>
        <v>20</v>
      </c>
      <c r="R1105" s="10">
        <v>2</v>
      </c>
      <c r="S1105" s="10"/>
      <c r="T1105" s="10"/>
      <c r="U1105" s="10"/>
      <c r="V1105" s="69">
        <f t="shared" ref="V1105:V1111" si="615">SUM(R1105:U1105)</f>
        <v>2</v>
      </c>
      <c r="W1105" s="10"/>
      <c r="X1105" s="10"/>
      <c r="Y1105" s="10"/>
      <c r="Z1105" s="10"/>
      <c r="AA1105" s="69"/>
      <c r="AB1105" s="10"/>
      <c r="AC1105" s="10"/>
      <c r="AD1105" s="10"/>
      <c r="AE1105" s="2"/>
      <c r="AF1105" s="89">
        <f t="shared" ref="AF1105:AF1110" si="616">SUM(AB1105:AE1105)</f>
        <v>0</v>
      </c>
      <c r="AG1105" s="22">
        <f t="shared" ref="AG1105:AG1110" si="617">AF1105+V1105+Q1105</f>
        <v>22</v>
      </c>
      <c r="AH1105" s="10">
        <f>O1105+T1105+AC1105</f>
        <v>0</v>
      </c>
    </row>
    <row r="1106" spans="1:35" ht="15.75" x14ac:dyDescent="0.25">
      <c r="A1106" s="10" t="s">
        <v>773</v>
      </c>
      <c r="B1106" s="10" t="s">
        <v>306</v>
      </c>
      <c r="C1106" s="10"/>
      <c r="D1106" s="10"/>
      <c r="E1106" s="10"/>
      <c r="F1106" s="10"/>
      <c r="G1106" s="69"/>
      <c r="H1106" s="10"/>
      <c r="I1106" s="10"/>
      <c r="J1106" s="10"/>
      <c r="K1106" s="10"/>
      <c r="L1106" s="69"/>
      <c r="M1106" s="10">
        <v>8</v>
      </c>
      <c r="N1106" s="10">
        <v>20</v>
      </c>
      <c r="O1106" s="10"/>
      <c r="P1106" s="10"/>
      <c r="Q1106" s="69">
        <f t="shared" si="614"/>
        <v>28</v>
      </c>
      <c r="R1106" s="10">
        <v>12</v>
      </c>
      <c r="S1106" s="10"/>
      <c r="T1106" s="10"/>
      <c r="U1106" s="10"/>
      <c r="V1106" s="69">
        <f t="shared" si="615"/>
        <v>12</v>
      </c>
      <c r="W1106" s="10"/>
      <c r="X1106" s="10"/>
      <c r="Y1106" s="10"/>
      <c r="Z1106" s="10"/>
      <c r="AA1106" s="69"/>
      <c r="AB1106" s="10"/>
      <c r="AC1106" s="10"/>
      <c r="AD1106" s="10"/>
      <c r="AE1106" s="2"/>
      <c r="AF1106" s="89">
        <f t="shared" si="616"/>
        <v>0</v>
      </c>
      <c r="AG1106" s="22">
        <f t="shared" si="617"/>
        <v>40</v>
      </c>
      <c r="AH1106" s="10">
        <f>O1106+T1106+AC1106</f>
        <v>0</v>
      </c>
    </row>
    <row r="1107" spans="1:35" ht="15.75" x14ac:dyDescent="0.25">
      <c r="A1107" s="10" t="s">
        <v>773</v>
      </c>
      <c r="B1107" s="10" t="s">
        <v>29</v>
      </c>
      <c r="C1107" s="10"/>
      <c r="D1107" s="10"/>
      <c r="E1107" s="10"/>
      <c r="F1107" s="10"/>
      <c r="G1107" s="69"/>
      <c r="H1107" s="10"/>
      <c r="I1107" s="10"/>
      <c r="J1107" s="10"/>
      <c r="K1107" s="10"/>
      <c r="L1107" s="69"/>
      <c r="M1107" s="10">
        <v>11</v>
      </c>
      <c r="N1107" s="10">
        <v>22</v>
      </c>
      <c r="O1107" s="10">
        <v>7</v>
      </c>
      <c r="P1107" s="10"/>
      <c r="Q1107" s="69">
        <f t="shared" si="614"/>
        <v>40</v>
      </c>
      <c r="R1107" s="10">
        <v>10</v>
      </c>
      <c r="S1107" s="10"/>
      <c r="T1107" s="10"/>
      <c r="U1107" s="10"/>
      <c r="V1107" s="69">
        <f t="shared" si="615"/>
        <v>10</v>
      </c>
      <c r="W1107" s="10"/>
      <c r="X1107" s="10"/>
      <c r="Y1107" s="10"/>
      <c r="Z1107" s="10"/>
      <c r="AA1107" s="69"/>
      <c r="AB1107" s="10">
        <v>20</v>
      </c>
      <c r="AC1107" s="10">
        <v>76</v>
      </c>
      <c r="AD1107" s="10">
        <v>42</v>
      </c>
      <c r="AE1107" s="2"/>
      <c r="AF1107" s="89">
        <f t="shared" si="616"/>
        <v>138</v>
      </c>
      <c r="AG1107" s="22">
        <f t="shared" si="617"/>
        <v>188</v>
      </c>
      <c r="AH1107" s="10">
        <f>O1107+AD1107</f>
        <v>49</v>
      </c>
    </row>
    <row r="1108" spans="1:35" ht="31.5" x14ac:dyDescent="0.25">
      <c r="A1108" s="10" t="s">
        <v>773</v>
      </c>
      <c r="B1108" s="10" t="s">
        <v>27</v>
      </c>
      <c r="C1108" s="10"/>
      <c r="D1108" s="10"/>
      <c r="E1108" s="10"/>
      <c r="F1108" s="10"/>
      <c r="G1108" s="69"/>
      <c r="H1108" s="10"/>
      <c r="I1108" s="10"/>
      <c r="J1108" s="10"/>
      <c r="K1108" s="10"/>
      <c r="L1108" s="69"/>
      <c r="M1108" s="10">
        <v>31</v>
      </c>
      <c r="N1108" s="10">
        <v>45</v>
      </c>
      <c r="O1108" s="10">
        <v>14</v>
      </c>
      <c r="P1108" s="10"/>
      <c r="Q1108" s="69">
        <f t="shared" si="614"/>
        <v>90</v>
      </c>
      <c r="R1108" s="10">
        <v>27</v>
      </c>
      <c r="S1108" s="10"/>
      <c r="T1108" s="10"/>
      <c r="U1108" s="10"/>
      <c r="V1108" s="69">
        <f t="shared" si="615"/>
        <v>27</v>
      </c>
      <c r="W1108" s="10"/>
      <c r="X1108" s="10"/>
      <c r="Y1108" s="10"/>
      <c r="Z1108" s="10"/>
      <c r="AA1108" s="69"/>
      <c r="AB1108" s="10">
        <v>31</v>
      </c>
      <c r="AC1108" s="10">
        <v>65</v>
      </c>
      <c r="AD1108" s="10">
        <v>44</v>
      </c>
      <c r="AE1108" s="2"/>
      <c r="AF1108" s="89">
        <f t="shared" si="616"/>
        <v>140</v>
      </c>
      <c r="AG1108" s="22">
        <f t="shared" si="617"/>
        <v>257</v>
      </c>
      <c r="AH1108" s="10">
        <f>O1108+AD1108</f>
        <v>58</v>
      </c>
    </row>
    <row r="1109" spans="1:35" ht="15.75" x14ac:dyDescent="0.25">
      <c r="A1109" s="10" t="s">
        <v>773</v>
      </c>
      <c r="B1109" s="10" t="s">
        <v>227</v>
      </c>
      <c r="C1109" s="10"/>
      <c r="D1109" s="10"/>
      <c r="E1109" s="10"/>
      <c r="F1109" s="10"/>
      <c r="G1109" s="69"/>
      <c r="H1109" s="10"/>
      <c r="I1109" s="10"/>
      <c r="J1109" s="10"/>
      <c r="K1109" s="10"/>
      <c r="L1109" s="69"/>
      <c r="M1109" s="10"/>
      <c r="N1109" s="10">
        <v>4</v>
      </c>
      <c r="O1109" s="10"/>
      <c r="P1109" s="10"/>
      <c r="Q1109" s="69">
        <f t="shared" si="614"/>
        <v>4</v>
      </c>
      <c r="R1109" s="10"/>
      <c r="S1109" s="10">
        <v>4</v>
      </c>
      <c r="T1109" s="10"/>
      <c r="U1109" s="10"/>
      <c r="V1109" s="69">
        <f t="shared" si="615"/>
        <v>4</v>
      </c>
      <c r="W1109" s="10"/>
      <c r="X1109" s="10"/>
      <c r="Y1109" s="10"/>
      <c r="Z1109" s="10"/>
      <c r="AA1109" s="69"/>
      <c r="AB1109" s="10"/>
      <c r="AC1109" s="10"/>
      <c r="AD1109" s="10"/>
      <c r="AE1109" s="2"/>
      <c r="AF1109" s="89">
        <f t="shared" si="616"/>
        <v>0</v>
      </c>
      <c r="AG1109" s="22">
        <f t="shared" si="617"/>
        <v>8</v>
      </c>
      <c r="AH1109" s="10">
        <f>O1109+AD1109</f>
        <v>0</v>
      </c>
    </row>
    <row r="1110" spans="1:35" ht="15.75" x14ac:dyDescent="0.25">
      <c r="A1110" s="10" t="s">
        <v>773</v>
      </c>
      <c r="B1110" s="10" t="s">
        <v>222</v>
      </c>
      <c r="C1110" s="10"/>
      <c r="D1110" s="10"/>
      <c r="E1110" s="10"/>
      <c r="F1110" s="10"/>
      <c r="G1110" s="69"/>
      <c r="H1110" s="10"/>
      <c r="I1110" s="10"/>
      <c r="J1110" s="10"/>
      <c r="K1110" s="10"/>
      <c r="L1110" s="69"/>
      <c r="M1110" s="10"/>
      <c r="N1110" s="10">
        <v>8</v>
      </c>
      <c r="O1110" s="10">
        <v>7</v>
      </c>
      <c r="P1110" s="10"/>
      <c r="Q1110" s="69">
        <f t="shared" si="614"/>
        <v>15</v>
      </c>
      <c r="R1110" s="10"/>
      <c r="S1110" s="10">
        <v>2</v>
      </c>
      <c r="T1110" s="10"/>
      <c r="U1110" s="10"/>
      <c r="V1110" s="69">
        <f t="shared" si="615"/>
        <v>2</v>
      </c>
      <c r="W1110" s="10"/>
      <c r="X1110" s="10"/>
      <c r="Y1110" s="10"/>
      <c r="Z1110" s="10"/>
      <c r="AA1110" s="69"/>
      <c r="AB1110" s="10"/>
      <c r="AC1110" s="10"/>
      <c r="AD1110" s="10"/>
      <c r="AE1110" s="2"/>
      <c r="AF1110" s="89">
        <f t="shared" si="616"/>
        <v>0</v>
      </c>
      <c r="AG1110" s="22">
        <f t="shared" si="617"/>
        <v>17</v>
      </c>
      <c r="AH1110" s="10">
        <f>O1110+AD1110</f>
        <v>7</v>
      </c>
    </row>
    <row r="1111" spans="1:35" ht="15.75" x14ac:dyDescent="0.25">
      <c r="A1111" s="22" t="s">
        <v>773</v>
      </c>
      <c r="B1111" s="22" t="s">
        <v>32</v>
      </c>
      <c r="C1111" s="22"/>
      <c r="D1111" s="22"/>
      <c r="E1111" s="22"/>
      <c r="F1111" s="22"/>
      <c r="G1111" s="73"/>
      <c r="H1111" s="22"/>
      <c r="I1111" s="22"/>
      <c r="J1111" s="22"/>
      <c r="K1111" s="22"/>
      <c r="L1111" s="73"/>
      <c r="M1111" s="22">
        <f>SUM(M1104:M1110)</f>
        <v>78</v>
      </c>
      <c r="N1111" s="22">
        <f>SUM(N1104:N1110)</f>
        <v>122</v>
      </c>
      <c r="O1111" s="22">
        <f>SUM(O1104:O1110)</f>
        <v>28</v>
      </c>
      <c r="P1111" s="22">
        <f t="shared" ref="P1111:Q1111" si="618">SUM(P1104:P1110)</f>
        <v>0</v>
      </c>
      <c r="Q1111" s="22">
        <f t="shared" si="618"/>
        <v>228</v>
      </c>
      <c r="R1111" s="22">
        <f>SUM(R1104:R1110)</f>
        <v>55</v>
      </c>
      <c r="S1111" s="22">
        <f>SUM(S1104:S1110)</f>
        <v>6</v>
      </c>
      <c r="T1111" s="22"/>
      <c r="U1111" s="22"/>
      <c r="V1111" s="69">
        <f t="shared" si="615"/>
        <v>61</v>
      </c>
      <c r="W1111" s="22"/>
      <c r="X1111" s="22"/>
      <c r="Y1111" s="22"/>
      <c r="Z1111" s="22"/>
      <c r="AA1111" s="73"/>
      <c r="AB1111" s="22">
        <f>SUM(AB1104:AB1110)</f>
        <v>51</v>
      </c>
      <c r="AC1111" s="22">
        <f>SUM(AC1104:AC1110)</f>
        <v>141</v>
      </c>
      <c r="AD1111" s="22">
        <f>SUM(AD1104:AD1110)</f>
        <v>86</v>
      </c>
      <c r="AE1111" s="22">
        <f t="shared" ref="AE1111:AF1111" si="619">SUM(AE1104:AE1110)</f>
        <v>0</v>
      </c>
      <c r="AF1111" s="22">
        <f t="shared" si="619"/>
        <v>278</v>
      </c>
      <c r="AG1111" s="22">
        <f>AG1110+AG1109+AG1108+AG1107+AG1106+AG1105+AG1104</f>
        <v>567</v>
      </c>
      <c r="AH1111" s="22">
        <f>SUM(AH1104:AH1110)</f>
        <v>114</v>
      </c>
      <c r="AI1111">
        <v>567</v>
      </c>
    </row>
    <row r="1112" spans="1:35" ht="18.75" x14ac:dyDescent="0.25">
      <c r="A1112" s="39" t="s">
        <v>774</v>
      </c>
    </row>
    <row r="1113" spans="1:35" ht="31.5" x14ac:dyDescent="0.25">
      <c r="A1113" s="10" t="s">
        <v>775</v>
      </c>
      <c r="B1113" s="10" t="s">
        <v>776</v>
      </c>
      <c r="C1113" s="10"/>
      <c r="D1113" s="10"/>
      <c r="E1113" s="10"/>
      <c r="F1113" s="10"/>
      <c r="G1113" s="69"/>
      <c r="H1113" s="10"/>
      <c r="I1113" s="10"/>
      <c r="J1113" s="10"/>
      <c r="K1113" s="10"/>
      <c r="L1113" s="69"/>
      <c r="M1113" s="10">
        <v>34</v>
      </c>
      <c r="N1113" s="10">
        <v>25</v>
      </c>
      <c r="O1113" s="10">
        <v>14</v>
      </c>
      <c r="P1113" s="10">
        <v>0</v>
      </c>
      <c r="Q1113" s="69">
        <f>SUM(M1113:P1113)</f>
        <v>73</v>
      </c>
      <c r="R1113" s="10"/>
      <c r="S1113" s="10">
        <v>33</v>
      </c>
      <c r="T1113" s="10">
        <v>22</v>
      </c>
      <c r="U1113" s="10">
        <v>0</v>
      </c>
      <c r="V1113" s="69">
        <f>SUM(R1113:U1113)</f>
        <v>55</v>
      </c>
      <c r="W1113" s="10"/>
      <c r="X1113" s="10">
        <v>4</v>
      </c>
      <c r="Y1113" s="10">
        <v>7</v>
      </c>
      <c r="Z1113" s="10">
        <v>0</v>
      </c>
      <c r="AA1113" s="69">
        <f>SUM(W1113:Z1113)</f>
        <v>11</v>
      </c>
      <c r="AB1113" s="10">
        <v>30</v>
      </c>
      <c r="AC1113" s="10">
        <v>46</v>
      </c>
      <c r="AD1113" s="10">
        <v>54</v>
      </c>
      <c r="AE1113" s="10">
        <v>0</v>
      </c>
      <c r="AF1113" s="69">
        <f>SUM(AB1113:AE1113)</f>
        <v>130</v>
      </c>
      <c r="AG1113" s="22">
        <f>AF1113+AA1113+V1113+Q1113</f>
        <v>269</v>
      </c>
      <c r="AH1113" s="10">
        <v>90</v>
      </c>
    </row>
    <row r="1114" spans="1:35" ht="15.75" x14ac:dyDescent="0.25">
      <c r="A1114" s="10" t="s">
        <v>775</v>
      </c>
      <c r="B1114" s="10" t="s">
        <v>29</v>
      </c>
      <c r="C1114" s="10"/>
      <c r="D1114" s="10"/>
      <c r="E1114" s="10"/>
      <c r="F1114" s="10"/>
      <c r="G1114" s="69"/>
      <c r="H1114" s="10"/>
      <c r="I1114" s="10"/>
      <c r="J1114" s="10"/>
      <c r="K1114" s="10"/>
      <c r="L1114" s="69"/>
      <c r="M1114" s="10"/>
      <c r="N1114" s="10"/>
      <c r="O1114" s="10">
        <v>11</v>
      </c>
      <c r="P1114" s="10"/>
      <c r="Q1114" s="69">
        <f t="shared" ref="Q1114:Q1118" si="620">SUM(M1114:P1114)</f>
        <v>11</v>
      </c>
      <c r="R1114" s="10"/>
      <c r="S1114" s="10"/>
      <c r="T1114" s="10">
        <v>4</v>
      </c>
      <c r="U1114" s="10"/>
      <c r="V1114" s="69">
        <f t="shared" ref="V1114:V1119" si="621">SUM(R1114:U1114)</f>
        <v>4</v>
      </c>
      <c r="W1114" s="10"/>
      <c r="X1114" s="10"/>
      <c r="Y1114" s="10"/>
      <c r="Z1114" s="10"/>
      <c r="AA1114" s="69">
        <f t="shared" ref="AA1114:AA1119" si="622">SUM(W1114:Z1114)</f>
        <v>0</v>
      </c>
      <c r="AB1114" s="10">
        <v>14</v>
      </c>
      <c r="AC1114" s="10">
        <v>15</v>
      </c>
      <c r="AD1114" s="10">
        <v>9</v>
      </c>
      <c r="AE1114" s="10"/>
      <c r="AF1114" s="69">
        <f t="shared" ref="AF1114:AF1118" si="623">SUM(AB1114:AE1114)</f>
        <v>38</v>
      </c>
      <c r="AG1114" s="22">
        <f t="shared" ref="AG1114:AG1118" si="624">AF1114+AA1114+V1114+Q1114</f>
        <v>53</v>
      </c>
      <c r="AH1114" s="10">
        <v>13</v>
      </c>
    </row>
    <row r="1115" spans="1:35" ht="66.75" customHeight="1" x14ac:dyDescent="0.25">
      <c r="A1115" s="10" t="s">
        <v>775</v>
      </c>
      <c r="B1115" s="10" t="s">
        <v>777</v>
      </c>
      <c r="C1115" s="10"/>
      <c r="D1115" s="10"/>
      <c r="E1115" s="10"/>
      <c r="F1115" s="10"/>
      <c r="G1115" s="69"/>
      <c r="H1115" s="10"/>
      <c r="I1115" s="10"/>
      <c r="J1115" s="10"/>
      <c r="K1115" s="10"/>
      <c r="L1115" s="69"/>
      <c r="M1115" s="10">
        <v>22</v>
      </c>
      <c r="N1115" s="10">
        <v>9</v>
      </c>
      <c r="O1115" s="10"/>
      <c r="P1115" s="10"/>
      <c r="Q1115" s="69">
        <f t="shared" si="620"/>
        <v>31</v>
      </c>
      <c r="R1115" s="10"/>
      <c r="S1115" s="10">
        <v>5</v>
      </c>
      <c r="T1115" s="10"/>
      <c r="U1115" s="10"/>
      <c r="V1115" s="69">
        <f t="shared" si="621"/>
        <v>5</v>
      </c>
      <c r="W1115" s="10"/>
      <c r="X1115" s="10"/>
      <c r="Y1115" s="10"/>
      <c r="Z1115" s="10"/>
      <c r="AA1115" s="69">
        <f t="shared" si="622"/>
        <v>0</v>
      </c>
      <c r="AB1115" s="10"/>
      <c r="AC1115" s="10"/>
      <c r="AD1115" s="10"/>
      <c r="AE1115" s="10"/>
      <c r="AF1115" s="69">
        <f t="shared" si="623"/>
        <v>0</v>
      </c>
      <c r="AG1115" s="22">
        <f t="shared" si="624"/>
        <v>36</v>
      </c>
      <c r="AH1115" s="10"/>
    </row>
    <row r="1116" spans="1:35" ht="15.75" x14ac:dyDescent="0.25">
      <c r="A1116" s="10" t="s">
        <v>775</v>
      </c>
      <c r="B1116" s="10" t="s">
        <v>219</v>
      </c>
      <c r="C1116" s="10"/>
      <c r="D1116" s="10"/>
      <c r="E1116" s="10"/>
      <c r="F1116" s="10"/>
      <c r="G1116" s="69"/>
      <c r="H1116" s="10"/>
      <c r="I1116" s="10"/>
      <c r="J1116" s="10"/>
      <c r="K1116" s="10"/>
      <c r="L1116" s="69"/>
      <c r="M1116" s="10"/>
      <c r="N1116" s="10">
        <v>8</v>
      </c>
      <c r="O1116" s="10"/>
      <c r="P1116" s="10"/>
      <c r="Q1116" s="69">
        <f t="shared" si="620"/>
        <v>8</v>
      </c>
      <c r="R1116" s="10"/>
      <c r="S1116" s="10">
        <v>8</v>
      </c>
      <c r="T1116" s="10"/>
      <c r="U1116" s="10"/>
      <c r="V1116" s="69">
        <f t="shared" si="621"/>
        <v>8</v>
      </c>
      <c r="W1116" s="10"/>
      <c r="X1116" s="10"/>
      <c r="Y1116" s="10"/>
      <c r="Z1116" s="10"/>
      <c r="AA1116" s="69">
        <f t="shared" si="622"/>
        <v>0</v>
      </c>
      <c r="AB1116" s="10">
        <v>17</v>
      </c>
      <c r="AC1116" s="10"/>
      <c r="AD1116" s="10">
        <v>11</v>
      </c>
      <c r="AE1116" s="10"/>
      <c r="AF1116" s="69">
        <f t="shared" si="623"/>
        <v>28</v>
      </c>
      <c r="AG1116" s="22">
        <f t="shared" si="624"/>
        <v>44</v>
      </c>
      <c r="AH1116" s="10">
        <v>11</v>
      </c>
    </row>
    <row r="1117" spans="1:35" ht="15.75" x14ac:dyDescent="0.25">
      <c r="A1117" s="10" t="s">
        <v>775</v>
      </c>
      <c r="B1117" s="10" t="s">
        <v>226</v>
      </c>
      <c r="C1117" s="10"/>
      <c r="D1117" s="10"/>
      <c r="E1117" s="10"/>
      <c r="F1117" s="10"/>
      <c r="G1117" s="69"/>
      <c r="H1117" s="10"/>
      <c r="I1117" s="10"/>
      <c r="J1117" s="10"/>
      <c r="K1117" s="10"/>
      <c r="L1117" s="69"/>
      <c r="M1117" s="10"/>
      <c r="N1117" s="10"/>
      <c r="O1117" s="10">
        <v>8</v>
      </c>
      <c r="P1117" s="10"/>
      <c r="Q1117" s="69">
        <f t="shared" si="620"/>
        <v>8</v>
      </c>
      <c r="R1117" s="10"/>
      <c r="S1117" s="10"/>
      <c r="T1117" s="10">
        <v>1</v>
      </c>
      <c r="U1117" s="10"/>
      <c r="V1117" s="69">
        <f t="shared" si="621"/>
        <v>1</v>
      </c>
      <c r="W1117" s="10"/>
      <c r="X1117" s="10"/>
      <c r="Y1117" s="10"/>
      <c r="Z1117" s="10"/>
      <c r="AA1117" s="69">
        <f t="shared" si="622"/>
        <v>0</v>
      </c>
      <c r="AB1117" s="10"/>
      <c r="AC1117" s="10"/>
      <c r="AD1117" s="10"/>
      <c r="AE1117" s="10"/>
      <c r="AF1117" s="69">
        <f t="shared" si="623"/>
        <v>0</v>
      </c>
      <c r="AG1117" s="22">
        <f t="shared" si="624"/>
        <v>9</v>
      </c>
      <c r="AH1117" s="10">
        <v>9</v>
      </c>
    </row>
    <row r="1118" spans="1:35" ht="15.75" x14ac:dyDescent="0.25">
      <c r="A1118" s="10" t="s">
        <v>775</v>
      </c>
      <c r="B1118" s="10" t="s">
        <v>225</v>
      </c>
      <c r="C1118" s="10"/>
      <c r="D1118" s="10"/>
      <c r="E1118" s="10"/>
      <c r="F1118" s="10"/>
      <c r="G1118" s="69"/>
      <c r="H1118" s="10"/>
      <c r="I1118" s="10"/>
      <c r="J1118" s="10"/>
      <c r="K1118" s="10"/>
      <c r="L1118" s="69"/>
      <c r="M1118" s="10"/>
      <c r="N1118" s="10"/>
      <c r="O1118" s="10"/>
      <c r="P1118" s="10"/>
      <c r="Q1118" s="69">
        <f t="shared" si="620"/>
        <v>0</v>
      </c>
      <c r="R1118" s="10"/>
      <c r="S1118" s="10"/>
      <c r="T1118" s="10"/>
      <c r="U1118" s="10"/>
      <c r="V1118" s="69">
        <f t="shared" si="621"/>
        <v>0</v>
      </c>
      <c r="W1118" s="10"/>
      <c r="X1118" s="10"/>
      <c r="Y1118" s="10"/>
      <c r="Z1118" s="10"/>
      <c r="AA1118" s="69">
        <f t="shared" si="622"/>
        <v>0</v>
      </c>
      <c r="AB1118" s="10"/>
      <c r="AC1118" s="10">
        <v>15</v>
      </c>
      <c r="AD1118" s="10">
        <v>8</v>
      </c>
      <c r="AE1118" s="10"/>
      <c r="AF1118" s="69">
        <f t="shared" si="623"/>
        <v>23</v>
      </c>
      <c r="AG1118" s="22">
        <f t="shared" si="624"/>
        <v>23</v>
      </c>
      <c r="AH1118" s="10">
        <v>8</v>
      </c>
    </row>
    <row r="1119" spans="1:35" ht="15.75" x14ac:dyDescent="0.25">
      <c r="A1119" s="22" t="s">
        <v>775</v>
      </c>
      <c r="B1119" s="22" t="s">
        <v>778</v>
      </c>
      <c r="C1119" s="22"/>
      <c r="D1119" s="22"/>
      <c r="E1119" s="22"/>
      <c r="F1119" s="22"/>
      <c r="G1119" s="73"/>
      <c r="H1119" s="22"/>
      <c r="I1119" s="22"/>
      <c r="J1119" s="22"/>
      <c r="K1119" s="22"/>
      <c r="L1119" s="73"/>
      <c r="M1119" s="22">
        <f>SUM(M1113:M1118)</f>
        <v>56</v>
      </c>
      <c r="N1119" s="22">
        <f>SUM(N1113:N1118)</f>
        <v>42</v>
      </c>
      <c r="O1119" s="22">
        <f>SUM(O1113:O1118)</f>
        <v>33</v>
      </c>
      <c r="P1119" s="22">
        <f t="shared" ref="P1119:Q1119" si="625">SUM(P1113:P1118)</f>
        <v>0</v>
      </c>
      <c r="Q1119" s="22">
        <f t="shared" si="625"/>
        <v>131</v>
      </c>
      <c r="R1119" s="22"/>
      <c r="S1119" s="22">
        <f>SUM(S1113:S1118)</f>
        <v>46</v>
      </c>
      <c r="T1119" s="22">
        <f>SUM(T1113:T1118)</f>
        <v>27</v>
      </c>
      <c r="U1119" s="22"/>
      <c r="V1119" s="69">
        <f t="shared" si="621"/>
        <v>73</v>
      </c>
      <c r="W1119" s="22"/>
      <c r="X1119" s="22">
        <f>SUM(X1113:X1118)</f>
        <v>4</v>
      </c>
      <c r="Y1119" s="22">
        <f>SUM(Y1113:Y1118)</f>
        <v>7</v>
      </c>
      <c r="Z1119" s="22"/>
      <c r="AA1119" s="69">
        <f t="shared" si="622"/>
        <v>11</v>
      </c>
      <c r="AB1119" s="22">
        <f>SUM(AB1113:AB1118)</f>
        <v>61</v>
      </c>
      <c r="AC1119" s="22">
        <f>SUM(AC1113:AC1118)</f>
        <v>76</v>
      </c>
      <c r="AD1119" s="22">
        <f>SUM(AD1113:AD1118)</f>
        <v>82</v>
      </c>
      <c r="AE1119" s="22">
        <f t="shared" ref="AE1119:AF1119" si="626">SUM(AE1113:AE1118)</f>
        <v>0</v>
      </c>
      <c r="AF1119" s="22">
        <f t="shared" si="626"/>
        <v>219</v>
      </c>
      <c r="AG1119" s="22">
        <f>AG1118+AG1117+AG1116+AG1115+AG1114+AG1113</f>
        <v>434</v>
      </c>
      <c r="AH1119" s="22">
        <f>SUM(AH1113:AH1118)</f>
        <v>131</v>
      </c>
      <c r="AI1119">
        <v>434</v>
      </c>
    </row>
    <row r="1120" spans="1:35" ht="18.75" x14ac:dyDescent="0.25">
      <c r="A1120" s="39" t="s">
        <v>780</v>
      </c>
    </row>
    <row r="1121" spans="1:35" ht="31.5" x14ac:dyDescent="0.25">
      <c r="A1121" s="10" t="s">
        <v>781</v>
      </c>
      <c r="B1121" s="10" t="s">
        <v>27</v>
      </c>
      <c r="C1121" s="10"/>
      <c r="D1121" s="10"/>
      <c r="E1121" s="10"/>
      <c r="F1121" s="10"/>
      <c r="G1121" s="69"/>
      <c r="H1121" s="10"/>
      <c r="I1121" s="10"/>
      <c r="J1121" s="10"/>
      <c r="K1121" s="10"/>
      <c r="L1121" s="69"/>
      <c r="M1121" s="10">
        <v>25</v>
      </c>
      <c r="N1121" s="10">
        <v>17</v>
      </c>
      <c r="O1121" s="10">
        <v>27</v>
      </c>
      <c r="P1121" s="10">
        <v>0</v>
      </c>
      <c r="Q1121" s="69">
        <f>SUM(M1121:P1121)</f>
        <v>69</v>
      </c>
      <c r="R1121" s="10"/>
      <c r="S1121" s="10">
        <v>17</v>
      </c>
      <c r="T1121" s="10">
        <v>14</v>
      </c>
      <c r="U1121" s="10">
        <v>0</v>
      </c>
      <c r="V1121" s="69">
        <f>SUM(R1121:U1121)</f>
        <v>31</v>
      </c>
      <c r="W1121" s="10"/>
      <c r="X1121" s="10"/>
      <c r="Y1121" s="10"/>
      <c r="Z1121" s="10"/>
      <c r="AA1121" s="69"/>
      <c r="AB1121" s="10"/>
      <c r="AC1121" s="10"/>
      <c r="AD1121" s="10"/>
      <c r="AE1121" s="10">
        <v>0</v>
      </c>
      <c r="AF1121" s="69"/>
      <c r="AG1121" s="22">
        <f>V1121+Q1121</f>
        <v>100</v>
      </c>
      <c r="AH1121" s="10">
        <v>41</v>
      </c>
    </row>
    <row r="1122" spans="1:35" ht="31.5" x14ac:dyDescent="0.25">
      <c r="A1122" s="22" t="s">
        <v>781</v>
      </c>
      <c r="B1122" s="22" t="s">
        <v>32</v>
      </c>
      <c r="C1122" s="22"/>
      <c r="D1122" s="22"/>
      <c r="E1122" s="22"/>
      <c r="F1122" s="22"/>
      <c r="G1122" s="73"/>
      <c r="H1122" s="22"/>
      <c r="I1122" s="22"/>
      <c r="J1122" s="22"/>
      <c r="K1122" s="22"/>
      <c r="L1122" s="73"/>
      <c r="M1122" s="22">
        <f>SUM(M1121:M1121)</f>
        <v>25</v>
      </c>
      <c r="N1122" s="22">
        <f>SUM(N1121:N1121)</f>
        <v>17</v>
      </c>
      <c r="O1122" s="22">
        <f>SUM(O1121:O1121)</f>
        <v>27</v>
      </c>
      <c r="P1122" s="22"/>
      <c r="Q1122" s="69">
        <f>SUM(M1122:P1122)</f>
        <v>69</v>
      </c>
      <c r="R1122" s="22"/>
      <c r="S1122" s="22">
        <f>SUM(S1121:S1121)</f>
        <v>17</v>
      </c>
      <c r="T1122" s="22">
        <f>SUM(T1121:T1121)</f>
        <v>14</v>
      </c>
      <c r="U1122" s="22"/>
      <c r="V1122" s="69">
        <f>SUM(R1122:U1122)</f>
        <v>31</v>
      </c>
      <c r="W1122" s="22"/>
      <c r="X1122" s="22"/>
      <c r="Y1122" s="22"/>
      <c r="Z1122" s="22"/>
      <c r="AA1122" s="73"/>
      <c r="AB1122" s="22"/>
      <c r="AC1122" s="22"/>
      <c r="AD1122" s="22"/>
      <c r="AE1122" s="22"/>
      <c r="AF1122" s="73"/>
      <c r="AG1122" s="22">
        <f>V1122+Q1122</f>
        <v>100</v>
      </c>
      <c r="AH1122" s="22">
        <v>41</v>
      </c>
      <c r="AI1122">
        <v>100</v>
      </c>
    </row>
    <row r="1123" spans="1:35" ht="18.75" x14ac:dyDescent="0.25">
      <c r="A1123" s="39" t="s">
        <v>783</v>
      </c>
    </row>
    <row r="1124" spans="1:35" ht="47.25" x14ac:dyDescent="0.25">
      <c r="A1124" s="10" t="s">
        <v>784</v>
      </c>
      <c r="B1124" s="10" t="s">
        <v>49</v>
      </c>
      <c r="C1124" s="10"/>
      <c r="D1124" s="10"/>
      <c r="E1124" s="10"/>
      <c r="F1124" s="10"/>
      <c r="G1124" s="69"/>
      <c r="H1124" s="10"/>
      <c r="I1124" s="10"/>
      <c r="J1124" s="10"/>
      <c r="K1124" s="10"/>
      <c r="L1124" s="69"/>
      <c r="M1124" s="10">
        <v>68</v>
      </c>
      <c r="N1124" s="10">
        <v>55</v>
      </c>
      <c r="O1124" s="10">
        <v>47</v>
      </c>
      <c r="P1124" s="10">
        <v>0</v>
      </c>
      <c r="Q1124" s="69">
        <f>SUM(M1124:P1124)</f>
        <v>170</v>
      </c>
      <c r="R1124" s="10"/>
      <c r="S1124" s="10">
        <v>22</v>
      </c>
      <c r="T1124" s="10">
        <v>23</v>
      </c>
      <c r="U1124" s="10">
        <v>0</v>
      </c>
      <c r="V1124" s="69">
        <f>SUM(R1124:U1124)</f>
        <v>45</v>
      </c>
      <c r="W1124" s="10"/>
      <c r="X1124" s="10"/>
      <c r="Y1124" s="10"/>
      <c r="Z1124" s="10"/>
      <c r="AA1124" s="69"/>
      <c r="AB1124" s="10">
        <v>11</v>
      </c>
      <c r="AC1124" s="10"/>
      <c r="AD1124" s="10">
        <v>24</v>
      </c>
      <c r="AE1124" s="10">
        <v>0</v>
      </c>
      <c r="AF1124" s="69">
        <f>SUM(AB1124:AE1124)</f>
        <v>35</v>
      </c>
      <c r="AG1124" s="22">
        <f>AF1124+V1124+Q1124</f>
        <v>250</v>
      </c>
      <c r="AH1124" s="10">
        <f t="shared" ref="AH1124:AH1136" si="627">AD1124+T1124+O1124</f>
        <v>94</v>
      </c>
    </row>
    <row r="1125" spans="1:35" ht="15.75" x14ac:dyDescent="0.25">
      <c r="A1125" s="10" t="s">
        <v>784</v>
      </c>
      <c r="B1125" s="10" t="s">
        <v>212</v>
      </c>
      <c r="C1125" s="10"/>
      <c r="D1125" s="10"/>
      <c r="E1125" s="10"/>
      <c r="F1125" s="10"/>
      <c r="G1125" s="69"/>
      <c r="H1125" s="10"/>
      <c r="I1125" s="10"/>
      <c r="J1125" s="10"/>
      <c r="K1125" s="10"/>
      <c r="L1125" s="69"/>
      <c r="M1125" s="10">
        <v>37</v>
      </c>
      <c r="N1125" s="10">
        <v>45</v>
      </c>
      <c r="O1125" s="10">
        <v>49</v>
      </c>
      <c r="P1125" s="10"/>
      <c r="Q1125" s="69">
        <f t="shared" ref="Q1125:Q1135" si="628">SUM(M1125:P1125)</f>
        <v>131</v>
      </c>
      <c r="R1125" s="10"/>
      <c r="S1125" s="10">
        <v>26</v>
      </c>
      <c r="T1125" s="10"/>
      <c r="U1125" s="10"/>
      <c r="V1125" s="69">
        <f t="shared" ref="V1125:V1136" si="629">SUM(R1125:U1125)</f>
        <v>26</v>
      </c>
      <c r="W1125" s="10"/>
      <c r="X1125" s="10"/>
      <c r="Y1125" s="10"/>
      <c r="Z1125" s="10"/>
      <c r="AA1125" s="69"/>
      <c r="AB1125" s="10"/>
      <c r="AC1125" s="10">
        <v>20</v>
      </c>
      <c r="AD1125" s="10">
        <v>18</v>
      </c>
      <c r="AE1125" s="10"/>
      <c r="AF1125" s="69">
        <f t="shared" ref="AF1125:AF1135" si="630">SUM(AB1125:AE1125)</f>
        <v>38</v>
      </c>
      <c r="AG1125" s="22">
        <f t="shared" ref="AG1125:AG1135" si="631">AF1125+V1125+Q1125</f>
        <v>195</v>
      </c>
      <c r="AH1125" s="10">
        <f t="shared" si="627"/>
        <v>67</v>
      </c>
    </row>
    <row r="1126" spans="1:35" ht="18" customHeight="1" x14ac:dyDescent="0.25">
      <c r="A1126" s="10" t="s">
        <v>784</v>
      </c>
      <c r="B1126" s="10" t="s">
        <v>112</v>
      </c>
      <c r="C1126" s="10"/>
      <c r="D1126" s="10"/>
      <c r="E1126" s="10"/>
      <c r="F1126" s="10"/>
      <c r="G1126" s="69"/>
      <c r="H1126" s="10"/>
      <c r="I1126" s="10"/>
      <c r="J1126" s="10"/>
      <c r="K1126" s="10"/>
      <c r="L1126" s="69"/>
      <c r="M1126" s="10">
        <v>47</v>
      </c>
      <c r="N1126" s="10">
        <v>23</v>
      </c>
      <c r="O1126" s="10">
        <v>28</v>
      </c>
      <c r="P1126" s="10"/>
      <c r="Q1126" s="69">
        <f t="shared" si="628"/>
        <v>98</v>
      </c>
      <c r="R1126" s="10"/>
      <c r="S1126" s="10"/>
      <c r="T1126" s="10"/>
      <c r="U1126" s="10"/>
      <c r="V1126" s="69">
        <f t="shared" si="629"/>
        <v>0</v>
      </c>
      <c r="W1126" s="10"/>
      <c r="X1126" s="10"/>
      <c r="Y1126" s="10"/>
      <c r="Z1126" s="10"/>
      <c r="AA1126" s="69"/>
      <c r="AB1126" s="10">
        <v>19</v>
      </c>
      <c r="AC1126" s="10">
        <v>8</v>
      </c>
      <c r="AD1126" s="10">
        <v>25</v>
      </c>
      <c r="AE1126" s="10"/>
      <c r="AF1126" s="69">
        <f t="shared" si="630"/>
        <v>52</v>
      </c>
      <c r="AG1126" s="22">
        <f t="shared" si="631"/>
        <v>150</v>
      </c>
      <c r="AH1126" s="10">
        <f t="shared" si="627"/>
        <v>53</v>
      </c>
    </row>
    <row r="1127" spans="1:35" ht="15.75" x14ac:dyDescent="0.25">
      <c r="A1127" s="10" t="s">
        <v>784</v>
      </c>
      <c r="B1127" s="10" t="s">
        <v>226</v>
      </c>
      <c r="C1127" s="10"/>
      <c r="D1127" s="10"/>
      <c r="E1127" s="10"/>
      <c r="F1127" s="10"/>
      <c r="G1127" s="69"/>
      <c r="H1127" s="10"/>
      <c r="I1127" s="10"/>
      <c r="J1127" s="10"/>
      <c r="K1127" s="10"/>
      <c r="L1127" s="69"/>
      <c r="M1127" s="10">
        <v>75</v>
      </c>
      <c r="N1127" s="10">
        <v>57</v>
      </c>
      <c r="O1127" s="10">
        <v>71</v>
      </c>
      <c r="P1127" s="10"/>
      <c r="Q1127" s="69">
        <f t="shared" si="628"/>
        <v>203</v>
      </c>
      <c r="R1127" s="10"/>
      <c r="S1127" s="10">
        <v>17</v>
      </c>
      <c r="T1127" s="10">
        <v>9</v>
      </c>
      <c r="U1127" s="10"/>
      <c r="V1127" s="69">
        <f t="shared" si="629"/>
        <v>26</v>
      </c>
      <c r="W1127" s="10"/>
      <c r="X1127" s="10"/>
      <c r="Y1127" s="10"/>
      <c r="Z1127" s="10"/>
      <c r="AA1127" s="69"/>
      <c r="AB1127" s="10">
        <v>26</v>
      </c>
      <c r="AC1127" s="10">
        <v>22</v>
      </c>
      <c r="AD1127" s="10">
        <v>25</v>
      </c>
      <c r="AE1127" s="10"/>
      <c r="AF1127" s="69">
        <f t="shared" si="630"/>
        <v>73</v>
      </c>
      <c r="AG1127" s="22">
        <f t="shared" si="631"/>
        <v>302</v>
      </c>
      <c r="AH1127" s="10">
        <f t="shared" si="627"/>
        <v>105</v>
      </c>
    </row>
    <row r="1128" spans="1:35" ht="31.5" x14ac:dyDescent="0.25">
      <c r="A1128" s="10" t="s">
        <v>784</v>
      </c>
      <c r="B1128" s="10" t="s">
        <v>785</v>
      </c>
      <c r="C1128" s="10"/>
      <c r="D1128" s="10"/>
      <c r="E1128" s="10"/>
      <c r="F1128" s="10"/>
      <c r="G1128" s="69"/>
      <c r="H1128" s="10"/>
      <c r="I1128" s="10"/>
      <c r="J1128" s="10"/>
      <c r="K1128" s="10"/>
      <c r="L1128" s="69"/>
      <c r="M1128" s="10">
        <v>20</v>
      </c>
      <c r="N1128" s="10">
        <v>17</v>
      </c>
      <c r="O1128" s="10">
        <v>42</v>
      </c>
      <c r="P1128" s="10"/>
      <c r="Q1128" s="69">
        <f t="shared" si="628"/>
        <v>79</v>
      </c>
      <c r="R1128" s="10"/>
      <c r="S1128" s="10"/>
      <c r="T1128" s="10"/>
      <c r="U1128" s="10"/>
      <c r="V1128" s="69">
        <f t="shared" si="629"/>
        <v>0</v>
      </c>
      <c r="W1128" s="10"/>
      <c r="X1128" s="10"/>
      <c r="Y1128" s="10"/>
      <c r="Z1128" s="10"/>
      <c r="AA1128" s="69"/>
      <c r="AB1128" s="10"/>
      <c r="AC1128" s="10"/>
      <c r="AD1128" s="10">
        <v>8</v>
      </c>
      <c r="AE1128" s="10"/>
      <c r="AF1128" s="69">
        <f t="shared" si="630"/>
        <v>8</v>
      </c>
      <c r="AG1128" s="22">
        <f t="shared" si="631"/>
        <v>87</v>
      </c>
      <c r="AH1128" s="10">
        <f t="shared" si="627"/>
        <v>50</v>
      </c>
    </row>
    <row r="1129" spans="1:35" ht="31.5" x14ac:dyDescent="0.25">
      <c r="A1129" s="10" t="s">
        <v>784</v>
      </c>
      <c r="B1129" s="10" t="s">
        <v>27</v>
      </c>
      <c r="C1129" s="10"/>
      <c r="D1129" s="10"/>
      <c r="E1129" s="10"/>
      <c r="F1129" s="10"/>
      <c r="G1129" s="69"/>
      <c r="H1129" s="10"/>
      <c r="I1129" s="10"/>
      <c r="J1129" s="10"/>
      <c r="K1129" s="10"/>
      <c r="L1129" s="69"/>
      <c r="M1129" s="10">
        <v>97</v>
      </c>
      <c r="N1129" s="10">
        <v>82</v>
      </c>
      <c r="O1129" s="10">
        <v>79</v>
      </c>
      <c r="P1129" s="10"/>
      <c r="Q1129" s="69">
        <f t="shared" si="628"/>
        <v>258</v>
      </c>
      <c r="R1129" s="10"/>
      <c r="S1129" s="10">
        <v>60</v>
      </c>
      <c r="T1129" s="10">
        <v>50</v>
      </c>
      <c r="U1129" s="10"/>
      <c r="V1129" s="69">
        <f t="shared" si="629"/>
        <v>110</v>
      </c>
      <c r="W1129" s="10"/>
      <c r="X1129" s="10"/>
      <c r="Y1129" s="10"/>
      <c r="Z1129" s="10"/>
      <c r="AA1129" s="69"/>
      <c r="AB1129" s="10">
        <v>85</v>
      </c>
      <c r="AC1129" s="10">
        <v>101</v>
      </c>
      <c r="AD1129" s="10">
        <v>89</v>
      </c>
      <c r="AE1129" s="10"/>
      <c r="AF1129" s="69">
        <f t="shared" si="630"/>
        <v>275</v>
      </c>
      <c r="AG1129" s="22">
        <f t="shared" si="631"/>
        <v>643</v>
      </c>
      <c r="AH1129" s="10">
        <f t="shared" si="627"/>
        <v>218</v>
      </c>
    </row>
    <row r="1130" spans="1:35" ht="15.75" x14ac:dyDescent="0.25">
      <c r="A1130" s="10" t="s">
        <v>784</v>
      </c>
      <c r="B1130" s="10" t="s">
        <v>29</v>
      </c>
      <c r="C1130" s="10"/>
      <c r="D1130" s="10"/>
      <c r="E1130" s="10"/>
      <c r="F1130" s="10"/>
      <c r="G1130" s="69"/>
      <c r="H1130" s="10"/>
      <c r="I1130" s="10"/>
      <c r="J1130" s="10"/>
      <c r="K1130" s="10"/>
      <c r="L1130" s="69"/>
      <c r="M1130" s="10"/>
      <c r="N1130" s="10">
        <v>16</v>
      </c>
      <c r="O1130" s="10">
        <v>13</v>
      </c>
      <c r="P1130" s="10"/>
      <c r="Q1130" s="69">
        <f t="shared" si="628"/>
        <v>29</v>
      </c>
      <c r="R1130" s="10"/>
      <c r="S1130" s="10"/>
      <c r="T1130" s="10"/>
      <c r="U1130" s="10"/>
      <c r="V1130" s="69">
        <f t="shared" si="629"/>
        <v>0</v>
      </c>
      <c r="W1130" s="10"/>
      <c r="X1130" s="10"/>
      <c r="Y1130" s="10"/>
      <c r="Z1130" s="10"/>
      <c r="AA1130" s="69"/>
      <c r="AB1130" s="10">
        <v>34</v>
      </c>
      <c r="AC1130" s="10">
        <v>39</v>
      </c>
      <c r="AD1130" s="10">
        <v>43</v>
      </c>
      <c r="AE1130" s="10"/>
      <c r="AF1130" s="69">
        <f t="shared" si="630"/>
        <v>116</v>
      </c>
      <c r="AG1130" s="22">
        <f t="shared" si="631"/>
        <v>145</v>
      </c>
      <c r="AH1130" s="10">
        <f t="shared" si="627"/>
        <v>56</v>
      </c>
    </row>
    <row r="1131" spans="1:35" ht="15.75" x14ac:dyDescent="0.25">
      <c r="A1131" s="10" t="s">
        <v>784</v>
      </c>
      <c r="B1131" s="10" t="s">
        <v>31</v>
      </c>
      <c r="C1131" s="10"/>
      <c r="D1131" s="10"/>
      <c r="E1131" s="10"/>
      <c r="F1131" s="10"/>
      <c r="G1131" s="69"/>
      <c r="H1131" s="10"/>
      <c r="I1131" s="10"/>
      <c r="J1131" s="10"/>
      <c r="K1131" s="10"/>
      <c r="L1131" s="69"/>
      <c r="M1131" s="10">
        <v>44</v>
      </c>
      <c r="N1131" s="10">
        <v>36</v>
      </c>
      <c r="O1131" s="10">
        <v>31</v>
      </c>
      <c r="P1131" s="10"/>
      <c r="Q1131" s="69">
        <f t="shared" si="628"/>
        <v>111</v>
      </c>
      <c r="R1131" s="10"/>
      <c r="S1131" s="10">
        <v>34</v>
      </c>
      <c r="T1131" s="10"/>
      <c r="U1131" s="10"/>
      <c r="V1131" s="69">
        <f t="shared" si="629"/>
        <v>34</v>
      </c>
      <c r="W1131" s="10"/>
      <c r="X1131" s="10"/>
      <c r="Y1131" s="10"/>
      <c r="Z1131" s="10"/>
      <c r="AA1131" s="69"/>
      <c r="AB1131" s="10"/>
      <c r="AC1131" s="10"/>
      <c r="AD1131" s="10"/>
      <c r="AE1131" s="10"/>
      <c r="AF1131" s="69">
        <f t="shared" si="630"/>
        <v>0</v>
      </c>
      <c r="AG1131" s="22">
        <f t="shared" si="631"/>
        <v>145</v>
      </c>
      <c r="AH1131" s="10">
        <f t="shared" si="627"/>
        <v>31</v>
      </c>
    </row>
    <row r="1132" spans="1:35" ht="15.75" x14ac:dyDescent="0.25">
      <c r="A1132" s="10" t="s">
        <v>784</v>
      </c>
      <c r="B1132" s="10" t="s">
        <v>222</v>
      </c>
      <c r="C1132" s="10"/>
      <c r="D1132" s="10"/>
      <c r="E1132" s="10"/>
      <c r="F1132" s="10"/>
      <c r="G1132" s="69"/>
      <c r="H1132" s="10"/>
      <c r="I1132" s="10"/>
      <c r="J1132" s="10"/>
      <c r="K1132" s="10"/>
      <c r="L1132" s="69"/>
      <c r="M1132" s="10">
        <v>31</v>
      </c>
      <c r="N1132" s="10">
        <v>37</v>
      </c>
      <c r="O1132" s="10">
        <v>36</v>
      </c>
      <c r="P1132" s="10"/>
      <c r="Q1132" s="69">
        <f t="shared" si="628"/>
        <v>104</v>
      </c>
      <c r="R1132" s="10"/>
      <c r="S1132" s="10" t="s">
        <v>15</v>
      </c>
      <c r="T1132" s="10">
        <v>17</v>
      </c>
      <c r="U1132" s="10"/>
      <c r="V1132" s="69">
        <f t="shared" si="629"/>
        <v>17</v>
      </c>
      <c r="W1132" s="10"/>
      <c r="X1132" s="10"/>
      <c r="Y1132" s="10"/>
      <c r="Z1132" s="10"/>
      <c r="AA1132" s="69"/>
      <c r="AB1132" s="10"/>
      <c r="AC1132" s="10"/>
      <c r="AD1132" s="10"/>
      <c r="AE1132" s="10"/>
      <c r="AF1132" s="69">
        <f t="shared" si="630"/>
        <v>0</v>
      </c>
      <c r="AG1132" s="22">
        <f t="shared" si="631"/>
        <v>121</v>
      </c>
      <c r="AH1132" s="10">
        <f t="shared" si="627"/>
        <v>53</v>
      </c>
    </row>
    <row r="1133" spans="1:35" ht="65.25" customHeight="1" x14ac:dyDescent="0.25">
      <c r="A1133" s="10" t="s">
        <v>784</v>
      </c>
      <c r="B1133" s="10" t="s">
        <v>480</v>
      </c>
      <c r="C1133" s="10"/>
      <c r="D1133" s="10"/>
      <c r="E1133" s="10"/>
      <c r="F1133" s="10"/>
      <c r="G1133" s="69"/>
      <c r="H1133" s="10"/>
      <c r="I1133" s="10"/>
      <c r="J1133" s="10"/>
      <c r="K1133" s="10"/>
      <c r="L1133" s="69"/>
      <c r="M1133" s="10">
        <v>94</v>
      </c>
      <c r="N1133" s="10">
        <v>69</v>
      </c>
      <c r="O1133" s="10">
        <v>48</v>
      </c>
      <c r="P1133" s="10"/>
      <c r="Q1133" s="69">
        <f t="shared" si="628"/>
        <v>211</v>
      </c>
      <c r="R1133" s="10"/>
      <c r="S1133" s="10">
        <v>22</v>
      </c>
      <c r="T1133" s="10">
        <v>17</v>
      </c>
      <c r="U1133" s="10"/>
      <c r="V1133" s="69">
        <f t="shared" si="629"/>
        <v>39</v>
      </c>
      <c r="W1133" s="10"/>
      <c r="X1133" s="10"/>
      <c r="Y1133" s="10"/>
      <c r="Z1133" s="10"/>
      <c r="AA1133" s="69"/>
      <c r="AB1133" s="10"/>
      <c r="AC1133" s="10"/>
      <c r="AD1133" s="10"/>
      <c r="AE1133" s="10"/>
      <c r="AF1133" s="69">
        <f t="shared" si="630"/>
        <v>0</v>
      </c>
      <c r="AG1133" s="22">
        <f t="shared" si="631"/>
        <v>250</v>
      </c>
      <c r="AH1133" s="10">
        <f t="shared" si="627"/>
        <v>65</v>
      </c>
    </row>
    <row r="1134" spans="1:35" ht="63" x14ac:dyDescent="0.25">
      <c r="A1134" s="10" t="s">
        <v>784</v>
      </c>
      <c r="B1134" s="10" t="s">
        <v>121</v>
      </c>
      <c r="C1134" s="10"/>
      <c r="D1134" s="10"/>
      <c r="E1134" s="10"/>
      <c r="F1134" s="10"/>
      <c r="G1134" s="69"/>
      <c r="H1134" s="10"/>
      <c r="I1134" s="10"/>
      <c r="J1134" s="10"/>
      <c r="K1134" s="10"/>
      <c r="L1134" s="69"/>
      <c r="M1134" s="10">
        <v>34</v>
      </c>
      <c r="N1134" s="10">
        <v>22</v>
      </c>
      <c r="O1134" s="10">
        <v>34</v>
      </c>
      <c r="P1134" s="10"/>
      <c r="Q1134" s="69">
        <f t="shared" si="628"/>
        <v>90</v>
      </c>
      <c r="R1134" s="10"/>
      <c r="S1134" s="10">
        <v>22</v>
      </c>
      <c r="T1134" s="10"/>
      <c r="U1134" s="10"/>
      <c r="V1134" s="69">
        <f t="shared" si="629"/>
        <v>22</v>
      </c>
      <c r="W1134" s="10"/>
      <c r="X1134" s="10"/>
      <c r="Y1134" s="10"/>
      <c r="Z1134" s="10"/>
      <c r="AA1134" s="69"/>
      <c r="AB1134" s="10"/>
      <c r="AC1134" s="10"/>
      <c r="AD1134" s="10"/>
      <c r="AE1134" s="10"/>
      <c r="AF1134" s="69">
        <f t="shared" si="630"/>
        <v>0</v>
      </c>
      <c r="AG1134" s="22">
        <f t="shared" si="631"/>
        <v>112</v>
      </c>
      <c r="AH1134" s="10">
        <f t="shared" si="627"/>
        <v>34</v>
      </c>
    </row>
    <row r="1135" spans="1:35" ht="15.75" x14ac:dyDescent="0.25">
      <c r="A1135" s="10" t="s">
        <v>784</v>
      </c>
      <c r="B1135" s="10" t="s">
        <v>228</v>
      </c>
      <c r="C1135" s="10"/>
      <c r="D1135" s="10"/>
      <c r="E1135" s="10"/>
      <c r="F1135" s="10"/>
      <c r="G1135" s="69"/>
      <c r="H1135" s="10"/>
      <c r="I1135" s="10"/>
      <c r="J1135" s="10"/>
      <c r="K1135" s="10"/>
      <c r="L1135" s="69"/>
      <c r="M1135" s="10"/>
      <c r="N1135" s="10"/>
      <c r="O1135" s="10">
        <v>8</v>
      </c>
      <c r="P1135" s="10"/>
      <c r="Q1135" s="69">
        <f t="shared" si="628"/>
        <v>8</v>
      </c>
      <c r="R1135" s="10"/>
      <c r="S1135" s="10"/>
      <c r="T1135" s="10"/>
      <c r="U1135" s="10"/>
      <c r="V1135" s="69">
        <f t="shared" si="629"/>
        <v>0</v>
      </c>
      <c r="W1135" s="10"/>
      <c r="X1135" s="10"/>
      <c r="Y1135" s="10"/>
      <c r="Z1135" s="10"/>
      <c r="AA1135" s="69"/>
      <c r="AB1135" s="10"/>
      <c r="AC1135" s="10"/>
      <c r="AD1135" s="10"/>
      <c r="AE1135" s="10"/>
      <c r="AF1135" s="69">
        <f t="shared" si="630"/>
        <v>0</v>
      </c>
      <c r="AG1135" s="22">
        <f t="shared" si="631"/>
        <v>8</v>
      </c>
      <c r="AH1135" s="10">
        <f t="shared" si="627"/>
        <v>8</v>
      </c>
    </row>
    <row r="1136" spans="1:35" ht="15.75" x14ac:dyDescent="0.25">
      <c r="A1136" s="22" t="s">
        <v>784</v>
      </c>
      <c r="B1136" s="22" t="s">
        <v>16</v>
      </c>
      <c r="C1136" s="22"/>
      <c r="D1136" s="22"/>
      <c r="E1136" s="22"/>
      <c r="F1136" s="22"/>
      <c r="G1136" s="73"/>
      <c r="H1136" s="22"/>
      <c r="I1136" s="22"/>
      <c r="J1136" s="22"/>
      <c r="K1136" s="22"/>
      <c r="L1136" s="73"/>
      <c r="M1136" s="22">
        <f t="shared" ref="M1136:AF1136" si="632">SUM(M1124:M1135)</f>
        <v>547</v>
      </c>
      <c r="N1136" s="22">
        <f t="shared" si="632"/>
        <v>459</v>
      </c>
      <c r="O1136" s="22">
        <f t="shared" si="632"/>
        <v>486</v>
      </c>
      <c r="P1136" s="22">
        <f t="shared" si="632"/>
        <v>0</v>
      </c>
      <c r="Q1136" s="22">
        <f t="shared" si="632"/>
        <v>1492</v>
      </c>
      <c r="R1136" s="22">
        <f t="shared" si="632"/>
        <v>0</v>
      </c>
      <c r="S1136" s="22">
        <f t="shared" si="632"/>
        <v>203</v>
      </c>
      <c r="T1136" s="22">
        <f t="shared" si="632"/>
        <v>116</v>
      </c>
      <c r="U1136" s="22">
        <f t="shared" si="632"/>
        <v>0</v>
      </c>
      <c r="V1136" s="69">
        <f t="shared" si="629"/>
        <v>319</v>
      </c>
      <c r="W1136" s="22">
        <f t="shared" si="632"/>
        <v>0</v>
      </c>
      <c r="X1136" s="22">
        <f t="shared" si="632"/>
        <v>0</v>
      </c>
      <c r="Y1136" s="22">
        <f t="shared" si="632"/>
        <v>0</v>
      </c>
      <c r="Z1136" s="22">
        <f t="shared" si="632"/>
        <v>0</v>
      </c>
      <c r="AA1136" s="73"/>
      <c r="AB1136" s="22">
        <f t="shared" si="632"/>
        <v>175</v>
      </c>
      <c r="AC1136" s="22">
        <f t="shared" si="632"/>
        <v>190</v>
      </c>
      <c r="AD1136" s="22">
        <f t="shared" si="632"/>
        <v>232</v>
      </c>
      <c r="AE1136" s="22">
        <f t="shared" si="632"/>
        <v>0</v>
      </c>
      <c r="AF1136" s="22">
        <f t="shared" si="632"/>
        <v>597</v>
      </c>
      <c r="AG1136" s="22">
        <f>AG1135+AG1134+AG1133+AG1132+AG1131+AG1130+AG1129+AG1128+AG1127+AG1126+AG1125+AG1124</f>
        <v>2408</v>
      </c>
      <c r="AH1136" s="22">
        <f t="shared" si="627"/>
        <v>834</v>
      </c>
      <c r="AI1136">
        <v>2408</v>
      </c>
    </row>
    <row r="1137" spans="1:35" ht="18.75" x14ac:dyDescent="0.25">
      <c r="A1137" s="39" t="s">
        <v>787</v>
      </c>
    </row>
    <row r="1138" spans="1:35" ht="15.75" x14ac:dyDescent="0.25">
      <c r="A1138" s="10" t="s">
        <v>788</v>
      </c>
      <c r="B1138" s="10" t="s">
        <v>113</v>
      </c>
      <c r="C1138" s="10"/>
      <c r="D1138" s="10"/>
      <c r="E1138" s="10"/>
      <c r="F1138" s="10"/>
      <c r="G1138" s="69"/>
      <c r="H1138" s="10"/>
      <c r="I1138" s="10"/>
      <c r="J1138" s="10"/>
      <c r="K1138" s="10"/>
      <c r="L1138" s="69"/>
      <c r="M1138" s="10">
        <v>26</v>
      </c>
      <c r="N1138" s="10">
        <v>39</v>
      </c>
      <c r="O1138" s="10">
        <v>49</v>
      </c>
      <c r="P1138" s="10">
        <v>0</v>
      </c>
      <c r="Q1138" s="69">
        <f>SUM(M1138:P1138)</f>
        <v>114</v>
      </c>
      <c r="R1138" s="10"/>
      <c r="S1138" s="10"/>
      <c r="T1138" s="10"/>
      <c r="U1138" s="10"/>
      <c r="V1138" s="69"/>
      <c r="W1138" s="10"/>
      <c r="X1138" s="10"/>
      <c r="Y1138" s="10"/>
      <c r="Z1138" s="10"/>
      <c r="AA1138" s="69"/>
      <c r="AB1138" s="10"/>
      <c r="AC1138" s="10"/>
      <c r="AD1138" s="10"/>
      <c r="AE1138" s="10">
        <v>0</v>
      </c>
      <c r="AF1138" s="69"/>
      <c r="AG1138" s="22">
        <f>Q1138</f>
        <v>114</v>
      </c>
      <c r="AH1138" s="10">
        <v>49</v>
      </c>
    </row>
    <row r="1139" spans="1:35" ht="15.75" x14ac:dyDescent="0.25">
      <c r="A1139" s="10" t="s">
        <v>788</v>
      </c>
      <c r="B1139" s="10" t="s">
        <v>270</v>
      </c>
      <c r="C1139" s="10"/>
      <c r="D1139" s="10"/>
      <c r="E1139" s="10"/>
      <c r="F1139" s="10"/>
      <c r="G1139" s="69"/>
      <c r="H1139" s="10"/>
      <c r="I1139" s="10"/>
      <c r="J1139" s="10"/>
      <c r="K1139" s="10"/>
      <c r="L1139" s="69"/>
      <c r="M1139" s="10">
        <v>32</v>
      </c>
      <c r="N1139" s="10">
        <v>57</v>
      </c>
      <c r="O1139" s="10">
        <v>41</v>
      </c>
      <c r="P1139" s="10"/>
      <c r="Q1139" s="69">
        <f t="shared" ref="Q1139:Q1140" si="633">SUM(M1139:P1139)</f>
        <v>130</v>
      </c>
      <c r="R1139" s="10"/>
      <c r="S1139" s="10"/>
      <c r="T1139" s="10"/>
      <c r="U1139" s="10"/>
      <c r="V1139" s="69"/>
      <c r="W1139" s="10"/>
      <c r="X1139" s="10"/>
      <c r="Y1139" s="10"/>
      <c r="Z1139" s="10"/>
      <c r="AA1139" s="69"/>
      <c r="AB1139" s="10"/>
      <c r="AC1139" s="10"/>
      <c r="AD1139" s="10"/>
      <c r="AE1139" s="10"/>
      <c r="AF1139" s="69"/>
      <c r="AG1139" s="22">
        <f t="shared" ref="AG1139:AG1140" si="634">Q1139</f>
        <v>130</v>
      </c>
      <c r="AH1139" s="10">
        <v>41</v>
      </c>
    </row>
    <row r="1140" spans="1:35" ht="33" customHeight="1" x14ac:dyDescent="0.25">
      <c r="A1140" s="10" t="s">
        <v>788</v>
      </c>
      <c r="B1140" s="10" t="s">
        <v>639</v>
      </c>
      <c r="C1140" s="10"/>
      <c r="D1140" s="10"/>
      <c r="E1140" s="10"/>
      <c r="F1140" s="10"/>
      <c r="G1140" s="69"/>
      <c r="H1140" s="10"/>
      <c r="I1140" s="10"/>
      <c r="J1140" s="10"/>
      <c r="K1140" s="10"/>
      <c r="L1140" s="69"/>
      <c r="M1140" s="10">
        <v>20</v>
      </c>
      <c r="N1140" s="10">
        <v>26</v>
      </c>
      <c r="O1140" s="10">
        <v>12</v>
      </c>
      <c r="P1140" s="10"/>
      <c r="Q1140" s="69">
        <f t="shared" si="633"/>
        <v>58</v>
      </c>
      <c r="R1140" s="10"/>
      <c r="S1140" s="10"/>
      <c r="T1140" s="10"/>
      <c r="U1140" s="10"/>
      <c r="V1140" s="69"/>
      <c r="W1140" s="10"/>
      <c r="X1140" s="10"/>
      <c r="Y1140" s="10"/>
      <c r="Z1140" s="10"/>
      <c r="AA1140" s="69"/>
      <c r="AB1140" s="10"/>
      <c r="AC1140" s="10"/>
      <c r="AD1140" s="10"/>
      <c r="AE1140" s="10"/>
      <c r="AF1140" s="69"/>
      <c r="AG1140" s="22">
        <f t="shared" si="634"/>
        <v>58</v>
      </c>
      <c r="AH1140" s="10">
        <v>12</v>
      </c>
    </row>
    <row r="1141" spans="1:35" ht="31.5" x14ac:dyDescent="0.25">
      <c r="A1141" s="22" t="s">
        <v>788</v>
      </c>
      <c r="B1141" s="22" t="s">
        <v>16</v>
      </c>
      <c r="C1141" s="22"/>
      <c r="D1141" s="22"/>
      <c r="E1141" s="22"/>
      <c r="F1141" s="22"/>
      <c r="G1141" s="73"/>
      <c r="H1141" s="22"/>
      <c r="I1141" s="22"/>
      <c r="J1141" s="22"/>
      <c r="K1141" s="22"/>
      <c r="L1141" s="73"/>
      <c r="M1141" s="22">
        <f>SUM(M1138:M1140)</f>
        <v>78</v>
      </c>
      <c r="N1141" s="22">
        <f t="shared" ref="N1141:AD1141" si="635">SUM(N1138:N1140)</f>
        <v>122</v>
      </c>
      <c r="O1141" s="22">
        <f t="shared" si="635"/>
        <v>102</v>
      </c>
      <c r="P1141" s="22">
        <f t="shared" si="635"/>
        <v>0</v>
      </c>
      <c r="Q1141" s="22">
        <f t="shared" si="635"/>
        <v>302</v>
      </c>
      <c r="R1141" s="22">
        <f t="shared" si="635"/>
        <v>0</v>
      </c>
      <c r="S1141" s="22">
        <f t="shared" si="635"/>
        <v>0</v>
      </c>
      <c r="T1141" s="22">
        <f t="shared" si="635"/>
        <v>0</v>
      </c>
      <c r="U1141" s="22">
        <f t="shared" si="635"/>
        <v>0</v>
      </c>
      <c r="V1141" s="73"/>
      <c r="W1141" s="22">
        <f t="shared" si="635"/>
        <v>0</v>
      </c>
      <c r="X1141" s="22">
        <f t="shared" si="635"/>
        <v>0</v>
      </c>
      <c r="Y1141" s="22">
        <f t="shared" si="635"/>
        <v>0</v>
      </c>
      <c r="Z1141" s="22">
        <f t="shared" si="635"/>
        <v>0</v>
      </c>
      <c r="AA1141" s="73"/>
      <c r="AB1141" s="22">
        <f t="shared" si="635"/>
        <v>0</v>
      </c>
      <c r="AC1141" s="22">
        <f t="shared" si="635"/>
        <v>0</v>
      </c>
      <c r="AD1141" s="22">
        <f t="shared" si="635"/>
        <v>0</v>
      </c>
      <c r="AE1141" s="22"/>
      <c r="AF1141" s="73"/>
      <c r="AG1141" s="22">
        <f>AG1140+AG1139+AG1138</f>
        <v>302</v>
      </c>
      <c r="AH1141" s="22">
        <f>SUM(AH1138:AH1140)</f>
        <v>102</v>
      </c>
      <c r="AI1141">
        <v>302</v>
      </c>
    </row>
    <row r="1142" spans="1:35" ht="18.75" x14ac:dyDescent="0.25">
      <c r="A1142" s="39" t="s">
        <v>790</v>
      </c>
    </row>
    <row r="1143" spans="1:35" ht="15.75" x14ac:dyDescent="0.25">
      <c r="A1143" s="10" t="s">
        <v>791</v>
      </c>
      <c r="B1143" s="10" t="s">
        <v>157</v>
      </c>
      <c r="C1143" s="10"/>
      <c r="D1143" s="10"/>
      <c r="E1143" s="10"/>
      <c r="F1143" s="10"/>
      <c r="G1143" s="69"/>
      <c r="H1143" s="10"/>
      <c r="I1143" s="10"/>
      <c r="J1143" s="10"/>
      <c r="K1143" s="10"/>
      <c r="L1143" s="69"/>
      <c r="M1143" s="2"/>
      <c r="N1143" s="2"/>
      <c r="O1143" s="2"/>
      <c r="P1143" s="2"/>
      <c r="Q1143" s="69"/>
      <c r="R1143" s="10">
        <v>43</v>
      </c>
      <c r="S1143" s="10">
        <v>22</v>
      </c>
      <c r="T1143" s="10">
        <v>30</v>
      </c>
      <c r="U1143" s="10">
        <v>0</v>
      </c>
      <c r="V1143" s="69">
        <f>SUM(R1143:U1143)</f>
        <v>95</v>
      </c>
      <c r="W1143" s="10"/>
      <c r="X1143" s="10"/>
      <c r="Y1143" s="10"/>
      <c r="Z1143" s="10"/>
      <c r="AA1143" s="69"/>
      <c r="AB1143" s="10"/>
      <c r="AC1143" s="10"/>
      <c r="AD1143" s="10"/>
      <c r="AE1143" s="10">
        <v>0</v>
      </c>
      <c r="AF1143" s="69"/>
      <c r="AG1143" s="22">
        <f>V1143</f>
        <v>95</v>
      </c>
      <c r="AH1143" s="10">
        <v>30</v>
      </c>
    </row>
    <row r="1144" spans="1:35" ht="15.75" x14ac:dyDescent="0.25">
      <c r="A1144" s="10" t="s">
        <v>791</v>
      </c>
      <c r="B1144" s="10" t="s">
        <v>149</v>
      </c>
      <c r="C1144" s="10"/>
      <c r="D1144" s="10"/>
      <c r="E1144" s="10"/>
      <c r="F1144" s="10"/>
      <c r="G1144" s="69"/>
      <c r="H1144" s="10"/>
      <c r="I1144" s="10"/>
      <c r="J1144" s="10"/>
      <c r="K1144" s="10"/>
      <c r="L1144" s="69"/>
      <c r="M1144" s="2"/>
      <c r="N1144" s="2"/>
      <c r="O1144" s="2"/>
      <c r="P1144" s="2"/>
      <c r="Q1144" s="69"/>
      <c r="R1144" s="10">
        <v>30</v>
      </c>
      <c r="S1144" s="10">
        <v>20</v>
      </c>
      <c r="T1144" s="10">
        <v>19</v>
      </c>
      <c r="U1144" s="10"/>
      <c r="V1144" s="69">
        <f t="shared" ref="V1144:V1147" si="636">SUM(R1144:U1144)</f>
        <v>69</v>
      </c>
      <c r="W1144" s="10"/>
      <c r="X1144" s="10"/>
      <c r="Y1144" s="10"/>
      <c r="Z1144" s="10"/>
      <c r="AA1144" s="69"/>
      <c r="AB1144" s="10"/>
      <c r="AC1144" s="10"/>
      <c r="AD1144" s="10"/>
      <c r="AE1144" s="10"/>
      <c r="AF1144" s="69"/>
      <c r="AG1144" s="22">
        <f t="shared" ref="AG1144:AG1146" si="637">V1144</f>
        <v>69</v>
      </c>
      <c r="AH1144" s="10">
        <v>19</v>
      </c>
    </row>
    <row r="1145" spans="1:35" ht="15.75" x14ac:dyDescent="0.25">
      <c r="A1145" s="10" t="s">
        <v>791</v>
      </c>
      <c r="B1145" s="10" t="s">
        <v>141</v>
      </c>
      <c r="C1145" s="10"/>
      <c r="D1145" s="10"/>
      <c r="E1145" s="10"/>
      <c r="F1145" s="10"/>
      <c r="G1145" s="69"/>
      <c r="H1145" s="10"/>
      <c r="I1145" s="10"/>
      <c r="J1145" s="10"/>
      <c r="K1145" s="10"/>
      <c r="L1145" s="69"/>
      <c r="M1145" s="2"/>
      <c r="N1145" s="2"/>
      <c r="O1145" s="2"/>
      <c r="P1145" s="2"/>
      <c r="Q1145" s="69"/>
      <c r="R1145" s="10">
        <v>122</v>
      </c>
      <c r="S1145" s="10">
        <v>90</v>
      </c>
      <c r="T1145" s="10">
        <v>83</v>
      </c>
      <c r="U1145" s="10"/>
      <c r="V1145" s="69">
        <f t="shared" si="636"/>
        <v>295</v>
      </c>
      <c r="W1145" s="10"/>
      <c r="X1145" s="10"/>
      <c r="Y1145" s="10"/>
      <c r="Z1145" s="10"/>
      <c r="AA1145" s="69"/>
      <c r="AB1145" s="10"/>
      <c r="AC1145" s="10"/>
      <c r="AD1145" s="10"/>
      <c r="AE1145" s="10"/>
      <c r="AF1145" s="69"/>
      <c r="AG1145" s="22">
        <f t="shared" si="637"/>
        <v>295</v>
      </c>
      <c r="AH1145" s="10">
        <v>83</v>
      </c>
    </row>
    <row r="1146" spans="1:35" ht="15.75" x14ac:dyDescent="0.25">
      <c r="A1146" s="10" t="s">
        <v>791</v>
      </c>
      <c r="B1146" s="10" t="s">
        <v>151</v>
      </c>
      <c r="C1146" s="10"/>
      <c r="D1146" s="10"/>
      <c r="E1146" s="10"/>
      <c r="F1146" s="10"/>
      <c r="G1146" s="69"/>
      <c r="H1146" s="10"/>
      <c r="I1146" s="10"/>
      <c r="J1146" s="10"/>
      <c r="K1146" s="10"/>
      <c r="L1146" s="69"/>
      <c r="M1146" s="2"/>
      <c r="N1146" s="2"/>
      <c r="O1146" s="2"/>
      <c r="P1146" s="2"/>
      <c r="Q1146" s="69"/>
      <c r="R1146" s="10">
        <v>55</v>
      </c>
      <c r="S1146" s="10">
        <v>38</v>
      </c>
      <c r="T1146" s="10">
        <v>29</v>
      </c>
      <c r="U1146" s="10"/>
      <c r="V1146" s="69">
        <f t="shared" si="636"/>
        <v>122</v>
      </c>
      <c r="W1146" s="10"/>
      <c r="X1146" s="10"/>
      <c r="Y1146" s="10"/>
      <c r="Z1146" s="10"/>
      <c r="AA1146" s="69"/>
      <c r="AB1146" s="10"/>
      <c r="AC1146" s="10"/>
      <c r="AD1146" s="10"/>
      <c r="AE1146" s="10"/>
      <c r="AF1146" s="69"/>
      <c r="AG1146" s="22">
        <f t="shared" si="637"/>
        <v>122</v>
      </c>
      <c r="AH1146" s="10">
        <v>29</v>
      </c>
    </row>
    <row r="1147" spans="1:35" ht="15.75" x14ac:dyDescent="0.25">
      <c r="A1147" s="22" t="s">
        <v>791</v>
      </c>
      <c r="B1147" s="22" t="s">
        <v>16</v>
      </c>
      <c r="C1147" s="22"/>
      <c r="D1147" s="22"/>
      <c r="E1147" s="22"/>
      <c r="F1147" s="22"/>
      <c r="G1147" s="73"/>
      <c r="H1147" s="22"/>
      <c r="I1147" s="22"/>
      <c r="J1147" s="22"/>
      <c r="K1147" s="22"/>
      <c r="L1147" s="73"/>
      <c r="M1147" s="73"/>
      <c r="N1147" s="73"/>
      <c r="O1147" s="73"/>
      <c r="P1147" s="73"/>
      <c r="Q1147" s="69"/>
      <c r="R1147" s="22">
        <f>SUM(R1143:R1146)</f>
        <v>250</v>
      </c>
      <c r="S1147" s="22">
        <f>SUM(S1143:S1146)</f>
        <v>170</v>
      </c>
      <c r="T1147" s="22">
        <f>SUM(T1143:T1146)</f>
        <v>161</v>
      </c>
      <c r="U1147" s="22"/>
      <c r="V1147" s="69">
        <f t="shared" si="636"/>
        <v>581</v>
      </c>
      <c r="W1147" s="22"/>
      <c r="X1147" s="22"/>
      <c r="Y1147" s="22"/>
      <c r="Z1147" s="22"/>
      <c r="AA1147" s="73"/>
      <c r="AB1147" s="22"/>
      <c r="AC1147" s="22"/>
      <c r="AD1147" s="22"/>
      <c r="AE1147" s="22"/>
      <c r="AF1147" s="73"/>
      <c r="AG1147" s="22">
        <f>AG1146+AG1145+AG1144+AG1143</f>
        <v>581</v>
      </c>
      <c r="AH1147" s="22">
        <f>SUM(AH1143:AH1146)</f>
        <v>161</v>
      </c>
      <c r="AI1147">
        <v>581</v>
      </c>
    </row>
    <row r="1148" spans="1:35" ht="18.75" x14ac:dyDescent="0.25">
      <c r="A1148" s="39" t="s">
        <v>793</v>
      </c>
    </row>
    <row r="1149" spans="1:35" ht="15.75" x14ac:dyDescent="0.25">
      <c r="A1149" s="10" t="s">
        <v>794</v>
      </c>
      <c r="B1149" s="10" t="s">
        <v>226</v>
      </c>
      <c r="C1149" s="10"/>
      <c r="D1149" s="10"/>
      <c r="E1149" s="10"/>
      <c r="F1149" s="10"/>
      <c r="G1149" s="69"/>
      <c r="H1149" s="10"/>
      <c r="I1149" s="10"/>
      <c r="J1149" s="10"/>
      <c r="K1149" s="10"/>
      <c r="L1149" s="69"/>
      <c r="M1149" s="10">
        <v>16</v>
      </c>
      <c r="N1149" s="10">
        <v>12</v>
      </c>
      <c r="O1149" s="10">
        <v>13</v>
      </c>
      <c r="P1149" s="10">
        <v>0</v>
      </c>
      <c r="Q1149" s="69">
        <f>SUM(M1149:P1149)</f>
        <v>41</v>
      </c>
      <c r="R1149" s="10">
        <v>23</v>
      </c>
      <c r="S1149" s="10">
        <v>11</v>
      </c>
      <c r="T1149" s="10"/>
      <c r="U1149" s="10">
        <v>0</v>
      </c>
      <c r="V1149" s="69">
        <f>SUM(R1149:U1149)</f>
        <v>34</v>
      </c>
      <c r="W1149" s="10"/>
      <c r="X1149" s="10"/>
      <c r="Y1149" s="10"/>
      <c r="Z1149" s="10"/>
      <c r="AA1149" s="69"/>
      <c r="AB1149" s="10"/>
      <c r="AC1149" s="10"/>
      <c r="AD1149" s="10"/>
      <c r="AE1149" s="10">
        <v>0</v>
      </c>
      <c r="AF1149" s="69"/>
      <c r="AG1149" s="22">
        <f>V1149+Q1149</f>
        <v>75</v>
      </c>
      <c r="AH1149" s="10">
        <v>24</v>
      </c>
    </row>
    <row r="1150" spans="1:35" ht="15.75" x14ac:dyDescent="0.25">
      <c r="A1150" s="10" t="s">
        <v>794</v>
      </c>
      <c r="B1150" s="10" t="s">
        <v>31</v>
      </c>
      <c r="C1150" s="10"/>
      <c r="D1150" s="10"/>
      <c r="E1150" s="10"/>
      <c r="F1150" s="10"/>
      <c r="G1150" s="69"/>
      <c r="H1150" s="10"/>
      <c r="I1150" s="10"/>
      <c r="J1150" s="10"/>
      <c r="K1150" s="10"/>
      <c r="L1150" s="69"/>
      <c r="M1150" s="10">
        <v>32</v>
      </c>
      <c r="N1150" s="10">
        <v>21</v>
      </c>
      <c r="O1150" s="10">
        <v>22</v>
      </c>
      <c r="P1150" s="10"/>
      <c r="Q1150" s="69">
        <f t="shared" ref="Q1150:Q1157" si="638">SUM(M1150:P1150)</f>
        <v>75</v>
      </c>
      <c r="R1150" s="10">
        <v>27</v>
      </c>
      <c r="S1150" s="10">
        <v>23</v>
      </c>
      <c r="T1150" s="10"/>
      <c r="U1150" s="10"/>
      <c r="V1150" s="69">
        <f t="shared" ref="V1150:V1158" si="639">SUM(R1150:U1150)</f>
        <v>50</v>
      </c>
      <c r="W1150" s="10"/>
      <c r="X1150" s="10"/>
      <c r="Y1150" s="10"/>
      <c r="Z1150" s="10"/>
      <c r="AA1150" s="69"/>
      <c r="AB1150" s="10"/>
      <c r="AC1150" s="10"/>
      <c r="AD1150" s="10"/>
      <c r="AE1150" s="10"/>
      <c r="AF1150" s="69"/>
      <c r="AG1150" s="22">
        <f t="shared" ref="AG1150:AG1157" si="640">V1150+Q1150</f>
        <v>125</v>
      </c>
      <c r="AH1150" s="10">
        <v>45</v>
      </c>
    </row>
    <row r="1151" spans="1:35" ht="15.75" x14ac:dyDescent="0.25">
      <c r="A1151" s="10" t="s">
        <v>794</v>
      </c>
      <c r="B1151" s="10" t="s">
        <v>222</v>
      </c>
      <c r="C1151" s="10"/>
      <c r="D1151" s="10"/>
      <c r="E1151" s="10"/>
      <c r="F1151" s="10"/>
      <c r="G1151" s="69"/>
      <c r="H1151" s="10"/>
      <c r="I1151" s="10"/>
      <c r="J1151" s="10"/>
      <c r="K1151" s="10"/>
      <c r="L1151" s="69"/>
      <c r="M1151" s="10">
        <v>25</v>
      </c>
      <c r="N1151" s="10">
        <v>28</v>
      </c>
      <c r="O1151" s="10">
        <v>28</v>
      </c>
      <c r="P1151" s="10"/>
      <c r="Q1151" s="69">
        <f t="shared" si="638"/>
        <v>81</v>
      </c>
      <c r="R1151" s="10">
        <v>12</v>
      </c>
      <c r="S1151" s="10">
        <v>32</v>
      </c>
      <c r="T1151" s="10"/>
      <c r="U1151" s="10"/>
      <c r="V1151" s="69">
        <f t="shared" si="639"/>
        <v>44</v>
      </c>
      <c r="W1151" s="10"/>
      <c r="X1151" s="10"/>
      <c r="Y1151" s="10"/>
      <c r="Z1151" s="10"/>
      <c r="AA1151" s="69"/>
      <c r="AB1151" s="10"/>
      <c r="AC1151" s="10"/>
      <c r="AD1151" s="10"/>
      <c r="AE1151" s="10"/>
      <c r="AF1151" s="69"/>
      <c r="AG1151" s="22">
        <f t="shared" si="640"/>
        <v>125</v>
      </c>
      <c r="AH1151" s="10">
        <v>60</v>
      </c>
    </row>
    <row r="1152" spans="1:35" ht="31.5" x14ac:dyDescent="0.25">
      <c r="A1152" s="10" t="s">
        <v>794</v>
      </c>
      <c r="B1152" s="10" t="s">
        <v>27</v>
      </c>
      <c r="C1152" s="10"/>
      <c r="D1152" s="10"/>
      <c r="E1152" s="10"/>
      <c r="F1152" s="10"/>
      <c r="G1152" s="69"/>
      <c r="H1152" s="10"/>
      <c r="I1152" s="10"/>
      <c r="J1152" s="10"/>
      <c r="K1152" s="10"/>
      <c r="L1152" s="69"/>
      <c r="M1152" s="10">
        <v>19</v>
      </c>
      <c r="N1152" s="10">
        <v>18</v>
      </c>
      <c r="O1152" s="10">
        <v>18</v>
      </c>
      <c r="P1152" s="10"/>
      <c r="Q1152" s="69">
        <f t="shared" si="638"/>
        <v>55</v>
      </c>
      <c r="R1152" s="10">
        <v>25</v>
      </c>
      <c r="S1152" s="10">
        <v>20</v>
      </c>
      <c r="T1152" s="10"/>
      <c r="U1152" s="10"/>
      <c r="V1152" s="69">
        <f t="shared" si="639"/>
        <v>45</v>
      </c>
      <c r="W1152" s="10"/>
      <c r="X1152" s="10"/>
      <c r="Y1152" s="10"/>
      <c r="Z1152" s="10"/>
      <c r="AA1152" s="69"/>
      <c r="AB1152" s="10"/>
      <c r="AC1152" s="10"/>
      <c r="AD1152" s="10"/>
      <c r="AE1152" s="10"/>
      <c r="AF1152" s="69"/>
      <c r="AG1152" s="22">
        <f t="shared" si="640"/>
        <v>100</v>
      </c>
      <c r="AH1152" s="10">
        <v>38</v>
      </c>
    </row>
    <row r="1153" spans="1:35" ht="15.75" x14ac:dyDescent="0.25">
      <c r="A1153" s="10" t="s">
        <v>794</v>
      </c>
      <c r="B1153" s="10" t="s">
        <v>29</v>
      </c>
      <c r="C1153" s="10"/>
      <c r="D1153" s="10"/>
      <c r="E1153" s="10"/>
      <c r="F1153" s="10"/>
      <c r="G1153" s="69"/>
      <c r="H1153" s="10"/>
      <c r="I1153" s="10"/>
      <c r="J1153" s="10"/>
      <c r="K1153" s="10"/>
      <c r="L1153" s="69"/>
      <c r="M1153" s="10">
        <v>12</v>
      </c>
      <c r="N1153" s="10">
        <v>19</v>
      </c>
      <c r="O1153" s="10">
        <v>27</v>
      </c>
      <c r="P1153" s="10"/>
      <c r="Q1153" s="69">
        <f t="shared" si="638"/>
        <v>58</v>
      </c>
      <c r="R1153" s="10">
        <v>12</v>
      </c>
      <c r="S1153" s="10">
        <v>25</v>
      </c>
      <c r="T1153" s="10"/>
      <c r="U1153" s="10"/>
      <c r="V1153" s="69">
        <f t="shared" si="639"/>
        <v>37</v>
      </c>
      <c r="W1153" s="10"/>
      <c r="X1153" s="10"/>
      <c r="Y1153" s="10"/>
      <c r="Z1153" s="10"/>
      <c r="AA1153" s="69"/>
      <c r="AB1153" s="10"/>
      <c r="AC1153" s="10"/>
      <c r="AD1153" s="10"/>
      <c r="AE1153" s="10"/>
      <c r="AF1153" s="69"/>
      <c r="AG1153" s="22">
        <f t="shared" si="640"/>
        <v>95</v>
      </c>
      <c r="AH1153" s="10">
        <v>52</v>
      </c>
    </row>
    <row r="1154" spans="1:35" ht="31.5" x14ac:dyDescent="0.25">
      <c r="A1154" s="10" t="s">
        <v>794</v>
      </c>
      <c r="B1154" s="10" t="s">
        <v>795</v>
      </c>
      <c r="C1154" s="10"/>
      <c r="D1154" s="10"/>
      <c r="E1154" s="10"/>
      <c r="F1154" s="10"/>
      <c r="G1154" s="69"/>
      <c r="H1154" s="10"/>
      <c r="I1154" s="10"/>
      <c r="J1154" s="10"/>
      <c r="K1154" s="10"/>
      <c r="L1154" s="69"/>
      <c r="M1154" s="10">
        <v>22</v>
      </c>
      <c r="N1154" s="10">
        <v>28</v>
      </c>
      <c r="O1154" s="10">
        <v>30</v>
      </c>
      <c r="P1154" s="10"/>
      <c r="Q1154" s="69">
        <f t="shared" si="638"/>
        <v>80</v>
      </c>
      <c r="R1154" s="10">
        <v>24</v>
      </c>
      <c r="S1154" s="10">
        <v>21</v>
      </c>
      <c r="T1154" s="10"/>
      <c r="U1154" s="10"/>
      <c r="V1154" s="69">
        <f t="shared" si="639"/>
        <v>45</v>
      </c>
      <c r="W1154" s="10"/>
      <c r="X1154" s="10"/>
      <c r="Y1154" s="10"/>
      <c r="Z1154" s="10"/>
      <c r="AA1154" s="69"/>
      <c r="AB1154" s="10"/>
      <c r="AC1154" s="10"/>
      <c r="AD1154" s="10"/>
      <c r="AE1154" s="10"/>
      <c r="AF1154" s="69"/>
      <c r="AG1154" s="22">
        <f t="shared" si="640"/>
        <v>125</v>
      </c>
      <c r="AH1154" s="10">
        <v>51</v>
      </c>
    </row>
    <row r="1155" spans="1:35" ht="49.5" customHeight="1" x14ac:dyDescent="0.25">
      <c r="A1155" s="10" t="s">
        <v>794</v>
      </c>
      <c r="B1155" s="10" t="s">
        <v>480</v>
      </c>
      <c r="C1155" s="10"/>
      <c r="D1155" s="10"/>
      <c r="E1155" s="10"/>
      <c r="F1155" s="10"/>
      <c r="G1155" s="69"/>
      <c r="H1155" s="10"/>
      <c r="I1155" s="10"/>
      <c r="J1155" s="10"/>
      <c r="K1155" s="10"/>
      <c r="L1155" s="69"/>
      <c r="M1155" s="10">
        <v>26</v>
      </c>
      <c r="N1155" s="10">
        <v>19</v>
      </c>
      <c r="O1155" s="10">
        <v>18</v>
      </c>
      <c r="P1155" s="10"/>
      <c r="Q1155" s="69">
        <f t="shared" si="638"/>
        <v>63</v>
      </c>
      <c r="R1155" s="10">
        <v>23</v>
      </c>
      <c r="S1155" s="10">
        <v>14</v>
      </c>
      <c r="T1155" s="10"/>
      <c r="U1155" s="10"/>
      <c r="V1155" s="69">
        <f t="shared" si="639"/>
        <v>37</v>
      </c>
      <c r="W1155" s="10"/>
      <c r="X1155" s="10"/>
      <c r="Y1155" s="10"/>
      <c r="Z1155" s="10"/>
      <c r="AA1155" s="69"/>
      <c r="AB1155" s="10"/>
      <c r="AC1155" s="10"/>
      <c r="AD1155" s="10"/>
      <c r="AE1155" s="10"/>
      <c r="AF1155" s="69"/>
      <c r="AG1155" s="22">
        <f t="shared" si="640"/>
        <v>100</v>
      </c>
      <c r="AH1155" s="10">
        <v>32</v>
      </c>
    </row>
    <row r="1156" spans="1:35" ht="47.25" x14ac:dyDescent="0.25">
      <c r="A1156" s="10" t="s">
        <v>794</v>
      </c>
      <c r="B1156" s="10" t="s">
        <v>49</v>
      </c>
      <c r="C1156" s="10"/>
      <c r="D1156" s="10"/>
      <c r="E1156" s="10"/>
      <c r="F1156" s="10"/>
      <c r="G1156" s="69"/>
      <c r="H1156" s="10"/>
      <c r="I1156" s="10"/>
      <c r="J1156" s="10"/>
      <c r="K1156" s="10"/>
      <c r="L1156" s="69"/>
      <c r="M1156" s="10">
        <v>25</v>
      </c>
      <c r="N1156" s="10">
        <v>29</v>
      </c>
      <c r="O1156" s="10">
        <v>30</v>
      </c>
      <c r="P1156" s="10"/>
      <c r="Q1156" s="69">
        <f t="shared" si="638"/>
        <v>84</v>
      </c>
      <c r="R1156" s="10">
        <v>12</v>
      </c>
      <c r="S1156" s="10">
        <v>29</v>
      </c>
      <c r="T1156" s="10"/>
      <c r="U1156" s="10"/>
      <c r="V1156" s="69">
        <f t="shared" si="639"/>
        <v>41</v>
      </c>
      <c r="W1156" s="10"/>
      <c r="X1156" s="10"/>
      <c r="Y1156" s="10"/>
      <c r="Z1156" s="10"/>
      <c r="AA1156" s="69"/>
      <c r="AB1156" s="10"/>
      <c r="AC1156" s="10"/>
      <c r="AD1156" s="10"/>
      <c r="AE1156" s="10"/>
      <c r="AF1156" s="69"/>
      <c r="AG1156" s="22">
        <f t="shared" si="640"/>
        <v>125</v>
      </c>
      <c r="AH1156" s="10">
        <v>59</v>
      </c>
    </row>
    <row r="1157" spans="1:35" ht="15.75" x14ac:dyDescent="0.25">
      <c r="A1157" s="10" t="s">
        <v>794</v>
      </c>
      <c r="B1157" s="10" t="s">
        <v>796</v>
      </c>
      <c r="C1157" s="10"/>
      <c r="D1157" s="10"/>
      <c r="E1157" s="10"/>
      <c r="F1157" s="10"/>
      <c r="G1157" s="69"/>
      <c r="H1157" s="10"/>
      <c r="I1157" s="10"/>
      <c r="J1157" s="10"/>
      <c r="K1157" s="10"/>
      <c r="L1157" s="69"/>
      <c r="M1157" s="10">
        <v>20</v>
      </c>
      <c r="N1157" s="10">
        <v>14</v>
      </c>
      <c r="O1157" s="10">
        <v>15</v>
      </c>
      <c r="P1157" s="10"/>
      <c r="Q1157" s="69">
        <f t="shared" si="638"/>
        <v>49</v>
      </c>
      <c r="R1157" s="10">
        <v>14</v>
      </c>
      <c r="S1157" s="10">
        <v>12</v>
      </c>
      <c r="T1157" s="10"/>
      <c r="U1157" s="10"/>
      <c r="V1157" s="69">
        <f t="shared" si="639"/>
        <v>26</v>
      </c>
      <c r="W1157" s="10"/>
      <c r="X1157" s="10"/>
      <c r="Y1157" s="10"/>
      <c r="Z1157" s="10"/>
      <c r="AA1157" s="69"/>
      <c r="AB1157" s="10"/>
      <c r="AC1157" s="10"/>
      <c r="AD1157" s="10"/>
      <c r="AE1157" s="10"/>
      <c r="AF1157" s="69"/>
      <c r="AG1157" s="22">
        <f t="shared" si="640"/>
        <v>75</v>
      </c>
      <c r="AH1157" s="10">
        <v>27</v>
      </c>
    </row>
    <row r="1158" spans="1:35" ht="15.75" x14ac:dyDescent="0.25">
      <c r="A1158" s="22" t="s">
        <v>794</v>
      </c>
      <c r="B1158" s="22" t="s">
        <v>16</v>
      </c>
      <c r="C1158" s="22"/>
      <c r="D1158" s="22"/>
      <c r="E1158" s="22"/>
      <c r="F1158" s="22"/>
      <c r="G1158" s="73"/>
      <c r="H1158" s="22"/>
      <c r="I1158" s="22"/>
      <c r="J1158" s="22"/>
      <c r="K1158" s="22"/>
      <c r="L1158" s="73"/>
      <c r="M1158" s="22">
        <f>SUM(M1149:M1157)</f>
        <v>197</v>
      </c>
      <c r="N1158" s="22">
        <f t="shared" ref="N1158:AE1158" si="641">SUM(N1149:N1157)</f>
        <v>188</v>
      </c>
      <c r="O1158" s="22">
        <f t="shared" si="641"/>
        <v>201</v>
      </c>
      <c r="P1158" s="22">
        <f t="shared" si="641"/>
        <v>0</v>
      </c>
      <c r="Q1158" s="22">
        <f t="shared" si="641"/>
        <v>586</v>
      </c>
      <c r="R1158" s="22">
        <f t="shared" si="641"/>
        <v>172</v>
      </c>
      <c r="S1158" s="22">
        <f t="shared" si="641"/>
        <v>187</v>
      </c>
      <c r="T1158" s="22">
        <f t="shared" si="641"/>
        <v>0</v>
      </c>
      <c r="U1158" s="22">
        <f t="shared" si="641"/>
        <v>0</v>
      </c>
      <c r="V1158" s="69">
        <f t="shared" si="639"/>
        <v>359</v>
      </c>
      <c r="W1158" s="22">
        <f t="shared" si="641"/>
        <v>0</v>
      </c>
      <c r="X1158" s="22">
        <f t="shared" si="641"/>
        <v>0</v>
      </c>
      <c r="Y1158" s="22">
        <f t="shared" si="641"/>
        <v>0</v>
      </c>
      <c r="Z1158" s="22">
        <f t="shared" si="641"/>
        <v>0</v>
      </c>
      <c r="AA1158" s="73"/>
      <c r="AB1158" s="22">
        <f t="shared" si="641"/>
        <v>0</v>
      </c>
      <c r="AC1158" s="22">
        <f t="shared" si="641"/>
        <v>0</v>
      </c>
      <c r="AD1158" s="22">
        <f t="shared" si="641"/>
        <v>0</v>
      </c>
      <c r="AE1158" s="22">
        <f t="shared" si="641"/>
        <v>0</v>
      </c>
      <c r="AF1158" s="73"/>
      <c r="AG1158" s="22">
        <f>AG1157+AG1156+AG1155+AG1154+AG1153+AG1152+AG1151+AG1150+AG1149</f>
        <v>945</v>
      </c>
      <c r="AH1158" s="22">
        <f>SUM(AH1149:AH1157)</f>
        <v>388</v>
      </c>
      <c r="AI1158">
        <v>945</v>
      </c>
    </row>
    <row r="1159" spans="1:35" ht="18.75" x14ac:dyDescent="0.25">
      <c r="A1159" s="39" t="s">
        <v>799</v>
      </c>
    </row>
    <row r="1160" spans="1:35" ht="31.5" x14ac:dyDescent="0.25">
      <c r="A1160" s="10" t="s">
        <v>800</v>
      </c>
      <c r="B1160" s="10" t="s">
        <v>801</v>
      </c>
      <c r="C1160" s="10"/>
      <c r="D1160" s="10"/>
      <c r="E1160" s="10"/>
      <c r="F1160" s="10"/>
      <c r="G1160" s="69"/>
      <c r="H1160" s="10"/>
      <c r="I1160" s="10"/>
      <c r="J1160" s="10"/>
      <c r="K1160" s="10"/>
      <c r="L1160" s="69"/>
      <c r="M1160" s="10">
        <v>82</v>
      </c>
      <c r="N1160" s="10">
        <v>73</v>
      </c>
      <c r="O1160" s="10">
        <v>77</v>
      </c>
      <c r="P1160" s="10">
        <v>0</v>
      </c>
      <c r="Q1160" s="69">
        <f>SUM(M1160:P1160)</f>
        <v>232</v>
      </c>
      <c r="R1160" s="10">
        <v>17</v>
      </c>
      <c r="S1160" s="10">
        <v>21</v>
      </c>
      <c r="T1160" s="10"/>
      <c r="U1160" s="10">
        <v>0</v>
      </c>
      <c r="V1160" s="69">
        <f>SUM(R1160:U1160)</f>
        <v>38</v>
      </c>
      <c r="W1160" s="10"/>
      <c r="X1160" s="10"/>
      <c r="Y1160" s="10"/>
      <c r="Z1160" s="10"/>
      <c r="AA1160" s="69"/>
      <c r="AB1160" s="10">
        <v>54</v>
      </c>
      <c r="AC1160" s="10">
        <v>79</v>
      </c>
      <c r="AD1160" s="10"/>
      <c r="AE1160" s="10">
        <v>0</v>
      </c>
      <c r="AF1160" s="69">
        <f>SUM(AB1160:AE1160)</f>
        <v>133</v>
      </c>
      <c r="AG1160" s="22">
        <f>AF1160+V1160+Q1160</f>
        <v>403</v>
      </c>
      <c r="AH1160" s="10">
        <v>98</v>
      </c>
    </row>
    <row r="1161" spans="1:35" ht="15.75" x14ac:dyDescent="0.25">
      <c r="A1161" s="22" t="s">
        <v>800</v>
      </c>
      <c r="B1161" s="22" t="s">
        <v>16</v>
      </c>
      <c r="C1161" s="22"/>
      <c r="D1161" s="22"/>
      <c r="E1161" s="22"/>
      <c r="F1161" s="22"/>
      <c r="G1161" s="73"/>
      <c r="H1161" s="22"/>
      <c r="I1161" s="22"/>
      <c r="J1161" s="22"/>
      <c r="K1161" s="22"/>
      <c r="L1161" s="73"/>
      <c r="M1161" s="22">
        <f>M1160</f>
        <v>82</v>
      </c>
      <c r="N1161" s="22">
        <f t="shared" ref="N1161:O1161" si="642">N1160</f>
        <v>73</v>
      </c>
      <c r="O1161" s="22">
        <f t="shared" si="642"/>
        <v>77</v>
      </c>
      <c r="P1161" s="22"/>
      <c r="Q1161" s="69">
        <f>SUM(M1161:P1161)</f>
        <v>232</v>
      </c>
      <c r="R1161" s="22">
        <f t="shared" ref="R1161:S1161" si="643">R1160</f>
        <v>17</v>
      </c>
      <c r="S1161" s="22">
        <f t="shared" si="643"/>
        <v>21</v>
      </c>
      <c r="T1161" s="22"/>
      <c r="U1161" s="22"/>
      <c r="V1161" s="69">
        <f>SUM(R1161:U1161)</f>
        <v>38</v>
      </c>
      <c r="W1161" s="22"/>
      <c r="X1161" s="22"/>
      <c r="Y1161" s="22"/>
      <c r="Z1161" s="22"/>
      <c r="AA1161" s="73"/>
      <c r="AB1161" s="22">
        <f>AB1160</f>
        <v>54</v>
      </c>
      <c r="AC1161" s="22">
        <f>AC1160</f>
        <v>79</v>
      </c>
      <c r="AD1161" s="22"/>
      <c r="AE1161" s="22"/>
      <c r="AF1161" s="69">
        <f>SUM(AB1161:AE1161)</f>
        <v>133</v>
      </c>
      <c r="AG1161" s="22">
        <f>AF1161+V1161+Q1161</f>
        <v>403</v>
      </c>
      <c r="AH1161" s="22">
        <v>98</v>
      </c>
      <c r="AI1161">
        <v>403</v>
      </c>
    </row>
    <row r="1162" spans="1:35" ht="18.75" x14ac:dyDescent="0.25">
      <c r="A1162" s="39" t="s">
        <v>802</v>
      </c>
    </row>
    <row r="1163" spans="1:35" ht="15.75" x14ac:dyDescent="0.25">
      <c r="A1163" s="10" t="s">
        <v>803</v>
      </c>
      <c r="B1163" s="10" t="s">
        <v>226</v>
      </c>
      <c r="C1163" s="10"/>
      <c r="D1163" s="10"/>
      <c r="E1163" s="10"/>
      <c r="F1163" s="10"/>
      <c r="G1163" s="69"/>
      <c r="H1163" s="10"/>
      <c r="I1163" s="10"/>
      <c r="J1163" s="10"/>
      <c r="K1163" s="10"/>
      <c r="L1163" s="69"/>
      <c r="M1163" s="10">
        <v>24</v>
      </c>
      <c r="N1163" s="10">
        <v>28</v>
      </c>
      <c r="O1163" s="10">
        <v>28</v>
      </c>
      <c r="P1163" s="10">
        <v>0</v>
      </c>
      <c r="Q1163" s="69">
        <f>SUM(M1163:P1163)</f>
        <v>80</v>
      </c>
      <c r="R1163" s="10"/>
      <c r="S1163" s="10">
        <v>18</v>
      </c>
      <c r="T1163" s="10">
        <v>14</v>
      </c>
      <c r="U1163" s="10">
        <v>0</v>
      </c>
      <c r="V1163" s="69">
        <f>SUM(R1163:U1163)</f>
        <v>32</v>
      </c>
      <c r="W1163" s="10"/>
      <c r="X1163" s="10"/>
      <c r="Y1163" s="10"/>
      <c r="Z1163" s="10"/>
      <c r="AA1163" s="69"/>
      <c r="AB1163" s="10"/>
      <c r="AC1163" s="10"/>
      <c r="AD1163" s="10"/>
      <c r="AE1163" s="10">
        <v>0</v>
      </c>
      <c r="AF1163" s="69"/>
      <c r="AG1163" s="22">
        <f>V1163+Q1163</f>
        <v>112</v>
      </c>
      <c r="AH1163" s="10">
        <v>42</v>
      </c>
    </row>
    <row r="1164" spans="1:35" ht="37.5" customHeight="1" x14ac:dyDescent="0.25">
      <c r="A1164" s="10" t="s">
        <v>803</v>
      </c>
      <c r="B1164" s="10" t="s">
        <v>804</v>
      </c>
      <c r="C1164" s="10"/>
      <c r="D1164" s="10"/>
      <c r="E1164" s="10"/>
      <c r="F1164" s="10"/>
      <c r="G1164" s="69"/>
      <c r="H1164" s="10"/>
      <c r="I1164" s="10"/>
      <c r="J1164" s="10"/>
      <c r="K1164" s="10"/>
      <c r="L1164" s="69"/>
      <c r="M1164" s="10">
        <v>23</v>
      </c>
      <c r="N1164" s="10">
        <v>8</v>
      </c>
      <c r="O1164" s="10">
        <v>17</v>
      </c>
      <c r="P1164" s="10"/>
      <c r="Q1164" s="69">
        <f t="shared" ref="Q1164:Q1171" si="644">SUM(M1164:P1164)</f>
        <v>48</v>
      </c>
      <c r="R1164" s="10"/>
      <c r="S1164" s="10">
        <v>12</v>
      </c>
      <c r="T1164" s="10">
        <v>13</v>
      </c>
      <c r="U1164" s="10"/>
      <c r="V1164" s="69">
        <f t="shared" ref="V1164:V1172" si="645">SUM(R1164:U1164)</f>
        <v>25</v>
      </c>
      <c r="W1164" s="10"/>
      <c r="X1164" s="10"/>
      <c r="Y1164" s="10"/>
      <c r="Z1164" s="10"/>
      <c r="AA1164" s="69"/>
      <c r="AB1164" s="10"/>
      <c r="AC1164" s="10"/>
      <c r="AD1164" s="10"/>
      <c r="AE1164" s="10"/>
      <c r="AF1164" s="69"/>
      <c r="AG1164" s="22">
        <f t="shared" ref="AG1164:AG1171" si="646">V1164+Q1164</f>
        <v>73</v>
      </c>
      <c r="AH1164" s="10">
        <v>30</v>
      </c>
    </row>
    <row r="1165" spans="1:35" ht="15.75" x14ac:dyDescent="0.25">
      <c r="A1165" s="10" t="s">
        <v>803</v>
      </c>
      <c r="B1165" s="10" t="s">
        <v>113</v>
      </c>
      <c r="C1165" s="10"/>
      <c r="D1165" s="10"/>
      <c r="E1165" s="10"/>
      <c r="F1165" s="10"/>
      <c r="G1165" s="69"/>
      <c r="H1165" s="10"/>
      <c r="I1165" s="10"/>
      <c r="J1165" s="10"/>
      <c r="K1165" s="10"/>
      <c r="L1165" s="69"/>
      <c r="M1165" s="10">
        <v>6</v>
      </c>
      <c r="N1165" s="10">
        <v>15</v>
      </c>
      <c r="O1165" s="10">
        <v>12</v>
      </c>
      <c r="P1165" s="10"/>
      <c r="Q1165" s="69">
        <f t="shared" si="644"/>
        <v>33</v>
      </c>
      <c r="R1165" s="10"/>
      <c r="S1165" s="10">
        <v>12</v>
      </c>
      <c r="T1165" s="10">
        <v>3</v>
      </c>
      <c r="U1165" s="10"/>
      <c r="V1165" s="69">
        <f t="shared" si="645"/>
        <v>15</v>
      </c>
      <c r="W1165" s="10"/>
      <c r="X1165" s="10"/>
      <c r="Y1165" s="10"/>
      <c r="Z1165" s="10"/>
      <c r="AA1165" s="69"/>
      <c r="AB1165" s="10"/>
      <c r="AC1165" s="10"/>
      <c r="AD1165" s="10"/>
      <c r="AE1165" s="10"/>
      <c r="AF1165" s="69"/>
      <c r="AG1165" s="22">
        <f t="shared" si="646"/>
        <v>48</v>
      </c>
      <c r="AH1165" s="10">
        <v>15</v>
      </c>
    </row>
    <row r="1166" spans="1:35" ht="21.75" customHeight="1" x14ac:dyDescent="0.25">
      <c r="A1166" s="10" t="s">
        <v>803</v>
      </c>
      <c r="B1166" s="10" t="s">
        <v>112</v>
      </c>
      <c r="C1166" s="10"/>
      <c r="D1166" s="10"/>
      <c r="E1166" s="10"/>
      <c r="F1166" s="10"/>
      <c r="G1166" s="69"/>
      <c r="H1166" s="10"/>
      <c r="I1166" s="10"/>
      <c r="J1166" s="10"/>
      <c r="K1166" s="10"/>
      <c r="L1166" s="69"/>
      <c r="M1166" s="10">
        <v>5</v>
      </c>
      <c r="N1166" s="10">
        <v>12</v>
      </c>
      <c r="O1166" s="10">
        <v>10</v>
      </c>
      <c r="P1166" s="10"/>
      <c r="Q1166" s="69">
        <f t="shared" si="644"/>
        <v>27</v>
      </c>
      <c r="R1166" s="10"/>
      <c r="S1166" s="10">
        <v>1</v>
      </c>
      <c r="T1166" s="10">
        <v>2</v>
      </c>
      <c r="U1166" s="10"/>
      <c r="V1166" s="69">
        <f t="shared" si="645"/>
        <v>3</v>
      </c>
      <c r="W1166" s="10"/>
      <c r="X1166" s="10"/>
      <c r="Y1166" s="10"/>
      <c r="Z1166" s="10"/>
      <c r="AA1166" s="69"/>
      <c r="AB1166" s="10"/>
      <c r="AC1166" s="10"/>
      <c r="AD1166" s="10"/>
      <c r="AE1166" s="10"/>
      <c r="AF1166" s="69"/>
      <c r="AG1166" s="22">
        <f t="shared" si="646"/>
        <v>30</v>
      </c>
      <c r="AH1166" s="10">
        <v>12</v>
      </c>
    </row>
    <row r="1167" spans="1:35" ht="31.5" x14ac:dyDescent="0.25">
      <c r="A1167" s="10" t="s">
        <v>803</v>
      </c>
      <c r="B1167" s="10" t="s">
        <v>27</v>
      </c>
      <c r="C1167" s="10"/>
      <c r="D1167" s="10"/>
      <c r="E1167" s="10"/>
      <c r="F1167" s="10"/>
      <c r="G1167" s="69"/>
      <c r="H1167" s="10"/>
      <c r="I1167" s="10"/>
      <c r="J1167" s="10"/>
      <c r="K1167" s="10"/>
      <c r="L1167" s="69"/>
      <c r="M1167" s="10"/>
      <c r="N1167" s="10">
        <v>29</v>
      </c>
      <c r="O1167" s="10">
        <v>27</v>
      </c>
      <c r="P1167" s="10"/>
      <c r="Q1167" s="69">
        <f t="shared" si="644"/>
        <v>56</v>
      </c>
      <c r="R1167" s="10"/>
      <c r="S1167" s="10">
        <v>46</v>
      </c>
      <c r="T1167" s="10">
        <v>48</v>
      </c>
      <c r="U1167" s="10"/>
      <c r="V1167" s="69">
        <f t="shared" si="645"/>
        <v>94</v>
      </c>
      <c r="W1167" s="10"/>
      <c r="X1167" s="10"/>
      <c r="Y1167" s="10"/>
      <c r="Z1167" s="10"/>
      <c r="AA1167" s="69"/>
      <c r="AB1167" s="10"/>
      <c r="AC1167" s="10"/>
      <c r="AD1167" s="10"/>
      <c r="AE1167" s="10"/>
      <c r="AF1167" s="69"/>
      <c r="AG1167" s="22">
        <f t="shared" si="646"/>
        <v>150</v>
      </c>
      <c r="AH1167" s="10">
        <v>75</v>
      </c>
    </row>
    <row r="1168" spans="1:35" ht="15.75" x14ac:dyDescent="0.25">
      <c r="A1168" s="10" t="s">
        <v>803</v>
      </c>
      <c r="B1168" s="10" t="s">
        <v>306</v>
      </c>
      <c r="C1168" s="10"/>
      <c r="D1168" s="10"/>
      <c r="E1168" s="10"/>
      <c r="F1168" s="10"/>
      <c r="G1168" s="69"/>
      <c r="H1168" s="10"/>
      <c r="I1168" s="10"/>
      <c r="J1168" s="10"/>
      <c r="K1168" s="10"/>
      <c r="L1168" s="69"/>
      <c r="M1168" s="10">
        <v>1</v>
      </c>
      <c r="N1168" s="10">
        <v>4</v>
      </c>
      <c r="O1168" s="10">
        <v>3</v>
      </c>
      <c r="P1168" s="10"/>
      <c r="Q1168" s="69">
        <f t="shared" si="644"/>
        <v>8</v>
      </c>
      <c r="R1168" s="10"/>
      <c r="S1168" s="10">
        <v>9</v>
      </c>
      <c r="T1168" s="10">
        <v>11</v>
      </c>
      <c r="U1168" s="10"/>
      <c r="V1168" s="69">
        <f t="shared" si="645"/>
        <v>20</v>
      </c>
      <c r="W1168" s="10"/>
      <c r="X1168" s="10"/>
      <c r="Y1168" s="10"/>
      <c r="Z1168" s="10"/>
      <c r="AA1168" s="69"/>
      <c r="AB1168" s="10"/>
      <c r="AC1168" s="10"/>
      <c r="AD1168" s="10"/>
      <c r="AE1168" s="10"/>
      <c r="AF1168" s="69"/>
      <c r="AG1168" s="22">
        <f t="shared" si="646"/>
        <v>28</v>
      </c>
      <c r="AH1168" s="10">
        <v>14</v>
      </c>
    </row>
    <row r="1169" spans="1:35" ht="15.75" x14ac:dyDescent="0.25">
      <c r="A1169" s="10" t="s">
        <v>803</v>
      </c>
      <c r="B1169" s="10" t="s">
        <v>29</v>
      </c>
      <c r="C1169" s="10"/>
      <c r="D1169" s="10"/>
      <c r="E1169" s="10"/>
      <c r="F1169" s="10"/>
      <c r="G1169" s="69"/>
      <c r="H1169" s="10"/>
      <c r="I1169" s="10"/>
      <c r="J1169" s="10"/>
      <c r="K1169" s="10"/>
      <c r="L1169" s="69"/>
      <c r="M1169" s="10">
        <v>25</v>
      </c>
      <c r="N1169" s="10"/>
      <c r="O1169" s="10"/>
      <c r="P1169" s="10"/>
      <c r="Q1169" s="69">
        <f t="shared" si="644"/>
        <v>25</v>
      </c>
      <c r="R1169" s="10"/>
      <c r="S1169" s="10">
        <v>2</v>
      </c>
      <c r="T1169" s="10"/>
      <c r="U1169" s="10"/>
      <c r="V1169" s="69">
        <f t="shared" si="645"/>
        <v>2</v>
      </c>
      <c r="W1169" s="10"/>
      <c r="X1169" s="10"/>
      <c r="Y1169" s="10"/>
      <c r="Z1169" s="10"/>
      <c r="AA1169" s="69"/>
      <c r="AB1169" s="10"/>
      <c r="AC1169" s="10"/>
      <c r="AD1169" s="10"/>
      <c r="AE1169" s="10"/>
      <c r="AF1169" s="69"/>
      <c r="AG1169" s="22">
        <f t="shared" si="646"/>
        <v>27</v>
      </c>
      <c r="AH1169" s="10">
        <v>0</v>
      </c>
    </row>
    <row r="1170" spans="1:35" ht="31.5" x14ac:dyDescent="0.25">
      <c r="A1170" s="10" t="s">
        <v>803</v>
      </c>
      <c r="B1170" s="10" t="s">
        <v>411</v>
      </c>
      <c r="C1170" s="10"/>
      <c r="D1170" s="10"/>
      <c r="E1170" s="10"/>
      <c r="F1170" s="10"/>
      <c r="G1170" s="69"/>
      <c r="H1170" s="10"/>
      <c r="I1170" s="10"/>
      <c r="J1170" s="10"/>
      <c r="K1170" s="10"/>
      <c r="L1170" s="69"/>
      <c r="M1170" s="10">
        <v>15</v>
      </c>
      <c r="N1170" s="10">
        <v>10</v>
      </c>
      <c r="O1170" s="10"/>
      <c r="P1170" s="10"/>
      <c r="Q1170" s="69">
        <f t="shared" si="644"/>
        <v>25</v>
      </c>
      <c r="R1170" s="10"/>
      <c r="S1170" s="10">
        <v>2</v>
      </c>
      <c r="T1170" s="10"/>
      <c r="U1170" s="10"/>
      <c r="V1170" s="69">
        <f t="shared" si="645"/>
        <v>2</v>
      </c>
      <c r="W1170" s="10"/>
      <c r="X1170" s="10"/>
      <c r="Y1170" s="10"/>
      <c r="Z1170" s="10"/>
      <c r="AA1170" s="69"/>
      <c r="AB1170" s="10"/>
      <c r="AC1170" s="10"/>
      <c r="AD1170" s="10"/>
      <c r="AE1170" s="10"/>
      <c r="AF1170" s="69"/>
      <c r="AG1170" s="22">
        <f t="shared" si="646"/>
        <v>27</v>
      </c>
      <c r="AH1170" s="10">
        <v>0</v>
      </c>
    </row>
    <row r="1171" spans="1:35" ht="15.75" x14ac:dyDescent="0.25">
      <c r="A1171" s="10" t="s">
        <v>803</v>
      </c>
      <c r="B1171" s="10" t="s">
        <v>31</v>
      </c>
      <c r="C1171" s="10"/>
      <c r="D1171" s="10"/>
      <c r="E1171" s="10"/>
      <c r="F1171" s="10"/>
      <c r="G1171" s="69"/>
      <c r="H1171" s="10"/>
      <c r="I1171" s="10"/>
      <c r="J1171" s="10"/>
      <c r="K1171" s="10"/>
      <c r="L1171" s="69"/>
      <c r="M1171" s="10">
        <v>2</v>
      </c>
      <c r="N1171" s="10"/>
      <c r="O1171" s="10"/>
      <c r="P1171" s="10"/>
      <c r="Q1171" s="69">
        <f t="shared" si="644"/>
        <v>2</v>
      </c>
      <c r="R1171" s="10"/>
      <c r="S1171" s="10"/>
      <c r="T1171" s="10"/>
      <c r="U1171" s="10"/>
      <c r="V1171" s="69">
        <f t="shared" si="645"/>
        <v>0</v>
      </c>
      <c r="W1171" s="10"/>
      <c r="X1171" s="10"/>
      <c r="Y1171" s="10"/>
      <c r="Z1171" s="10"/>
      <c r="AA1171" s="69"/>
      <c r="AB1171" s="10"/>
      <c r="AC1171" s="10"/>
      <c r="AD1171" s="10"/>
      <c r="AE1171" s="10"/>
      <c r="AF1171" s="69"/>
      <c r="AG1171" s="22">
        <f t="shared" si="646"/>
        <v>2</v>
      </c>
      <c r="AH1171" s="10">
        <v>0</v>
      </c>
    </row>
    <row r="1172" spans="1:35" ht="15.75" x14ac:dyDescent="0.25">
      <c r="A1172" s="22" t="s">
        <v>803</v>
      </c>
      <c r="B1172" s="22" t="s">
        <v>13</v>
      </c>
      <c r="C1172" s="22"/>
      <c r="D1172" s="22"/>
      <c r="E1172" s="22"/>
      <c r="F1172" s="22"/>
      <c r="G1172" s="73"/>
      <c r="H1172" s="22"/>
      <c r="I1172" s="22"/>
      <c r="J1172" s="22"/>
      <c r="K1172" s="22"/>
      <c r="L1172" s="73"/>
      <c r="M1172" s="22">
        <f>SUM(M1163:M1171)</f>
        <v>101</v>
      </c>
      <c r="N1172" s="22">
        <f>SUM(N1163:N1171)</f>
        <v>106</v>
      </c>
      <c r="O1172" s="22">
        <f>SUM(O1163:O1171)</f>
        <v>97</v>
      </c>
      <c r="P1172" s="22">
        <f t="shared" ref="P1172:Q1172" si="647">SUM(P1163:P1171)</f>
        <v>0</v>
      </c>
      <c r="Q1172" s="22">
        <f t="shared" si="647"/>
        <v>304</v>
      </c>
      <c r="R1172" s="22"/>
      <c r="S1172" s="22">
        <f>SUM(S1163:S1171)</f>
        <v>102</v>
      </c>
      <c r="T1172" s="22">
        <f>SUM(T1163:T1171)</f>
        <v>91</v>
      </c>
      <c r="U1172" s="22"/>
      <c r="V1172" s="69">
        <f t="shared" si="645"/>
        <v>193</v>
      </c>
      <c r="W1172" s="22"/>
      <c r="X1172" s="22"/>
      <c r="Y1172" s="22"/>
      <c r="Z1172" s="22"/>
      <c r="AA1172" s="73"/>
      <c r="AB1172" s="22"/>
      <c r="AC1172" s="22"/>
      <c r="AD1172" s="22"/>
      <c r="AE1172" s="22"/>
      <c r="AF1172" s="73"/>
      <c r="AG1172" s="22">
        <f>AG1171+AG1170+AG1169+AG1168+AG1167+AG1166+AG1165+AG1164+AG1163</f>
        <v>497</v>
      </c>
      <c r="AH1172" s="22">
        <f>SUM(AH1163:AH1171)</f>
        <v>188</v>
      </c>
      <c r="AI1172">
        <v>497</v>
      </c>
    </row>
    <row r="1173" spans="1:35" ht="18.75" x14ac:dyDescent="0.25">
      <c r="A1173" s="39" t="s">
        <v>807</v>
      </c>
    </row>
    <row r="1174" spans="1:35" ht="15.75" x14ac:dyDescent="0.25">
      <c r="A1174" s="10" t="s">
        <v>808</v>
      </c>
      <c r="B1174" s="10" t="s">
        <v>219</v>
      </c>
      <c r="C1174" s="10"/>
      <c r="D1174" s="10"/>
      <c r="E1174" s="10"/>
      <c r="F1174" s="10"/>
      <c r="G1174" s="69"/>
      <c r="H1174" s="10"/>
      <c r="I1174" s="10"/>
      <c r="J1174" s="10"/>
      <c r="K1174" s="10"/>
      <c r="L1174" s="69"/>
      <c r="M1174" s="10">
        <v>20</v>
      </c>
      <c r="N1174" s="10">
        <v>19</v>
      </c>
      <c r="O1174" s="10">
        <v>19</v>
      </c>
      <c r="P1174" s="10">
        <v>0</v>
      </c>
      <c r="Q1174" s="69">
        <f>SUM(M1174:P1174)</f>
        <v>58</v>
      </c>
      <c r="R1174" s="10"/>
      <c r="S1174" s="10"/>
      <c r="T1174" s="10"/>
      <c r="U1174" s="10"/>
      <c r="V1174" s="69"/>
      <c r="W1174" s="10"/>
      <c r="X1174" s="10"/>
      <c r="Y1174" s="10"/>
      <c r="Z1174" s="10"/>
      <c r="AA1174" s="69"/>
      <c r="AB1174" s="10">
        <v>10</v>
      </c>
      <c r="AC1174" s="10"/>
      <c r="AD1174" s="10"/>
      <c r="AE1174" s="10">
        <v>0</v>
      </c>
      <c r="AF1174" s="69">
        <f>SUM(AB1174:AE1174)</f>
        <v>10</v>
      </c>
      <c r="AG1174" s="22">
        <f>AF1174+Q1174</f>
        <v>68</v>
      </c>
      <c r="AH1174" s="10">
        <v>19</v>
      </c>
    </row>
    <row r="1175" spans="1:35" ht="31.5" x14ac:dyDescent="0.25">
      <c r="A1175" s="10" t="s">
        <v>808</v>
      </c>
      <c r="B1175" s="10" t="s">
        <v>809</v>
      </c>
      <c r="C1175" s="10"/>
      <c r="D1175" s="10"/>
      <c r="E1175" s="10"/>
      <c r="F1175" s="10"/>
      <c r="G1175" s="69"/>
      <c r="H1175" s="10"/>
      <c r="I1175" s="10"/>
      <c r="J1175" s="10"/>
      <c r="K1175" s="10"/>
      <c r="L1175" s="69"/>
      <c r="M1175" s="10">
        <v>16</v>
      </c>
      <c r="N1175" s="10"/>
      <c r="O1175" s="10"/>
      <c r="P1175" s="10"/>
      <c r="Q1175" s="69">
        <f t="shared" ref="Q1175:Q1181" si="648">SUM(M1175:P1175)</f>
        <v>16</v>
      </c>
      <c r="R1175" s="10"/>
      <c r="S1175" s="10"/>
      <c r="T1175" s="10"/>
      <c r="U1175" s="10"/>
      <c r="V1175" s="69"/>
      <c r="W1175" s="10"/>
      <c r="X1175" s="10"/>
      <c r="Y1175" s="10"/>
      <c r="Z1175" s="10"/>
      <c r="AA1175" s="69"/>
      <c r="AB1175" s="10"/>
      <c r="AC1175" s="10"/>
      <c r="AD1175" s="10"/>
      <c r="AE1175" s="10"/>
      <c r="AF1175" s="69">
        <f t="shared" ref="AF1175:AF1181" si="649">SUM(AB1175:AE1175)</f>
        <v>0</v>
      </c>
      <c r="AG1175" s="22">
        <f t="shared" ref="AG1175:AG1181" si="650">AF1175+Q1175</f>
        <v>16</v>
      </c>
      <c r="AH1175" s="10"/>
    </row>
    <row r="1176" spans="1:35" ht="31.5" x14ac:dyDescent="0.25">
      <c r="A1176" s="10" t="s">
        <v>808</v>
      </c>
      <c r="B1176" s="10" t="s">
        <v>810</v>
      </c>
      <c r="C1176" s="10"/>
      <c r="D1176" s="10"/>
      <c r="E1176" s="10"/>
      <c r="F1176" s="10"/>
      <c r="G1176" s="69"/>
      <c r="H1176" s="10"/>
      <c r="I1176" s="10"/>
      <c r="J1176" s="10"/>
      <c r="K1176" s="10"/>
      <c r="L1176" s="69"/>
      <c r="M1176" s="10">
        <v>20</v>
      </c>
      <c r="N1176" s="10">
        <v>21</v>
      </c>
      <c r="O1176" s="10">
        <v>18</v>
      </c>
      <c r="P1176" s="10"/>
      <c r="Q1176" s="69">
        <f t="shared" si="648"/>
        <v>59</v>
      </c>
      <c r="R1176" s="10"/>
      <c r="S1176" s="10"/>
      <c r="T1176" s="10"/>
      <c r="U1176" s="10"/>
      <c r="V1176" s="69"/>
      <c r="W1176" s="10"/>
      <c r="X1176" s="10"/>
      <c r="Y1176" s="10"/>
      <c r="Z1176" s="10"/>
      <c r="AA1176" s="69"/>
      <c r="AB1176" s="10">
        <v>11</v>
      </c>
      <c r="AC1176" s="10">
        <v>17</v>
      </c>
      <c r="AD1176" s="10">
        <v>29</v>
      </c>
      <c r="AE1176" s="10"/>
      <c r="AF1176" s="69">
        <f t="shared" si="649"/>
        <v>57</v>
      </c>
      <c r="AG1176" s="22">
        <f t="shared" si="650"/>
        <v>116</v>
      </c>
      <c r="AH1176" s="10">
        <v>47</v>
      </c>
    </row>
    <row r="1177" spans="1:35" ht="15.75" x14ac:dyDescent="0.25">
      <c r="A1177" s="10" t="s">
        <v>808</v>
      </c>
      <c r="B1177" s="10" t="s">
        <v>29</v>
      </c>
      <c r="C1177" s="10"/>
      <c r="D1177" s="10"/>
      <c r="E1177" s="10"/>
      <c r="F1177" s="10"/>
      <c r="G1177" s="69"/>
      <c r="H1177" s="10"/>
      <c r="I1177" s="10"/>
      <c r="J1177" s="10"/>
      <c r="K1177" s="10"/>
      <c r="L1177" s="69"/>
      <c r="M1177" s="10"/>
      <c r="N1177" s="10"/>
      <c r="O1177" s="10">
        <v>13</v>
      </c>
      <c r="P1177" s="10"/>
      <c r="Q1177" s="69">
        <f t="shared" si="648"/>
        <v>13</v>
      </c>
      <c r="R1177" s="10"/>
      <c r="S1177" s="10"/>
      <c r="T1177" s="10"/>
      <c r="U1177" s="10"/>
      <c r="V1177" s="69"/>
      <c r="W1177" s="10"/>
      <c r="X1177" s="10"/>
      <c r="Y1177" s="10"/>
      <c r="Z1177" s="10"/>
      <c r="AA1177" s="69"/>
      <c r="AB1177" s="10"/>
      <c r="AC1177" s="10"/>
      <c r="AD1177" s="10"/>
      <c r="AE1177" s="10"/>
      <c r="AF1177" s="69">
        <f t="shared" si="649"/>
        <v>0</v>
      </c>
      <c r="AG1177" s="22">
        <f t="shared" si="650"/>
        <v>13</v>
      </c>
      <c r="AH1177" s="10">
        <v>13</v>
      </c>
    </row>
    <row r="1178" spans="1:35" ht="15.75" x14ac:dyDescent="0.25">
      <c r="A1178" s="10" t="s">
        <v>808</v>
      </c>
      <c r="B1178" s="10" t="s">
        <v>31</v>
      </c>
      <c r="C1178" s="10"/>
      <c r="D1178" s="10"/>
      <c r="E1178" s="10"/>
      <c r="F1178" s="10"/>
      <c r="G1178" s="69"/>
      <c r="H1178" s="10"/>
      <c r="I1178" s="10"/>
      <c r="J1178" s="10"/>
      <c r="K1178" s="10"/>
      <c r="L1178" s="69"/>
      <c r="M1178" s="10">
        <v>13</v>
      </c>
      <c r="N1178" s="10">
        <v>10</v>
      </c>
      <c r="O1178" s="10"/>
      <c r="P1178" s="10"/>
      <c r="Q1178" s="69">
        <f t="shared" si="648"/>
        <v>23</v>
      </c>
      <c r="R1178" s="10"/>
      <c r="S1178" s="10"/>
      <c r="T1178" s="10"/>
      <c r="U1178" s="10"/>
      <c r="V1178" s="69"/>
      <c r="W1178" s="10"/>
      <c r="X1178" s="10"/>
      <c r="Y1178" s="10"/>
      <c r="Z1178" s="10"/>
      <c r="AA1178" s="69"/>
      <c r="AB1178" s="10"/>
      <c r="AC1178" s="10"/>
      <c r="AD1178" s="10"/>
      <c r="AE1178" s="10"/>
      <c r="AF1178" s="69">
        <f t="shared" si="649"/>
        <v>0</v>
      </c>
      <c r="AG1178" s="22">
        <f t="shared" si="650"/>
        <v>23</v>
      </c>
      <c r="AH1178" s="10"/>
    </row>
    <row r="1179" spans="1:35" ht="15.75" x14ac:dyDescent="0.25">
      <c r="A1179" s="10" t="s">
        <v>808</v>
      </c>
      <c r="B1179" s="10" t="s">
        <v>326</v>
      </c>
      <c r="C1179" s="10"/>
      <c r="D1179" s="10"/>
      <c r="E1179" s="10"/>
      <c r="F1179" s="10"/>
      <c r="G1179" s="69"/>
      <c r="H1179" s="10"/>
      <c r="I1179" s="10"/>
      <c r="J1179" s="10"/>
      <c r="K1179" s="10"/>
      <c r="L1179" s="69"/>
      <c r="M1179" s="10">
        <v>20</v>
      </c>
      <c r="N1179" s="10">
        <v>31</v>
      </c>
      <c r="O1179" s="10">
        <v>13</v>
      </c>
      <c r="P1179" s="10"/>
      <c r="Q1179" s="69">
        <f t="shared" si="648"/>
        <v>64</v>
      </c>
      <c r="R1179" s="10"/>
      <c r="S1179" s="10"/>
      <c r="T1179" s="10"/>
      <c r="U1179" s="10"/>
      <c r="V1179" s="69"/>
      <c r="W1179" s="10"/>
      <c r="X1179" s="10"/>
      <c r="Y1179" s="10"/>
      <c r="Z1179" s="10"/>
      <c r="AA1179" s="69"/>
      <c r="AB1179" s="10">
        <v>10</v>
      </c>
      <c r="AC1179" s="10">
        <v>15</v>
      </c>
      <c r="AD1179" s="10">
        <v>16</v>
      </c>
      <c r="AE1179" s="10"/>
      <c r="AF1179" s="69">
        <f t="shared" si="649"/>
        <v>41</v>
      </c>
      <c r="AG1179" s="22">
        <f t="shared" si="650"/>
        <v>105</v>
      </c>
      <c r="AH1179" s="10">
        <v>29</v>
      </c>
    </row>
    <row r="1180" spans="1:35" ht="31.5" x14ac:dyDescent="0.25">
      <c r="A1180" s="10" t="s">
        <v>808</v>
      </c>
      <c r="B1180" s="10" t="s">
        <v>811</v>
      </c>
      <c r="C1180" s="10"/>
      <c r="D1180" s="10"/>
      <c r="E1180" s="10"/>
      <c r="F1180" s="10"/>
      <c r="G1180" s="69"/>
      <c r="H1180" s="10"/>
      <c r="I1180" s="10"/>
      <c r="J1180" s="10"/>
      <c r="K1180" s="10"/>
      <c r="L1180" s="69"/>
      <c r="M1180" s="10">
        <v>20</v>
      </c>
      <c r="N1180" s="10">
        <v>14</v>
      </c>
      <c r="O1180" s="10"/>
      <c r="P1180" s="10"/>
      <c r="Q1180" s="69">
        <f t="shared" si="648"/>
        <v>34</v>
      </c>
      <c r="R1180" s="10"/>
      <c r="S1180" s="10"/>
      <c r="T1180" s="10"/>
      <c r="U1180" s="10"/>
      <c r="V1180" s="69"/>
      <c r="W1180" s="10"/>
      <c r="X1180" s="10"/>
      <c r="Y1180" s="10"/>
      <c r="Z1180" s="10"/>
      <c r="AA1180" s="69"/>
      <c r="AB1180" s="10"/>
      <c r="AC1180" s="10"/>
      <c r="AD1180" s="10"/>
      <c r="AE1180" s="10"/>
      <c r="AF1180" s="69">
        <f t="shared" si="649"/>
        <v>0</v>
      </c>
      <c r="AG1180" s="22">
        <f t="shared" si="650"/>
        <v>34</v>
      </c>
      <c r="AH1180" s="10"/>
    </row>
    <row r="1181" spans="1:35" ht="15.75" x14ac:dyDescent="0.25">
      <c r="A1181" s="10" t="s">
        <v>808</v>
      </c>
      <c r="B1181" s="10" t="s">
        <v>226</v>
      </c>
      <c r="C1181" s="10"/>
      <c r="D1181" s="10"/>
      <c r="E1181" s="10"/>
      <c r="F1181" s="10"/>
      <c r="G1181" s="69"/>
      <c r="H1181" s="10"/>
      <c r="I1181" s="10"/>
      <c r="J1181" s="10"/>
      <c r="K1181" s="10"/>
      <c r="L1181" s="69"/>
      <c r="M1181" s="10">
        <v>14</v>
      </c>
      <c r="N1181" s="10">
        <v>15</v>
      </c>
      <c r="O1181" s="10"/>
      <c r="P1181" s="10"/>
      <c r="Q1181" s="69">
        <f t="shared" si="648"/>
        <v>29</v>
      </c>
      <c r="R1181" s="10"/>
      <c r="S1181" s="10"/>
      <c r="T1181" s="10"/>
      <c r="U1181" s="10"/>
      <c r="V1181" s="69"/>
      <c r="W1181" s="10"/>
      <c r="X1181" s="10"/>
      <c r="Y1181" s="10"/>
      <c r="Z1181" s="10"/>
      <c r="AA1181" s="69"/>
      <c r="AB1181" s="10"/>
      <c r="AC1181" s="10"/>
      <c r="AD1181" s="10"/>
      <c r="AE1181" s="10"/>
      <c r="AF1181" s="69">
        <f t="shared" si="649"/>
        <v>0</v>
      </c>
      <c r="AG1181" s="22">
        <f t="shared" si="650"/>
        <v>29</v>
      </c>
      <c r="AH1181" s="10"/>
    </row>
    <row r="1182" spans="1:35" ht="15.75" x14ac:dyDescent="0.25">
      <c r="A1182" s="22" t="s">
        <v>808</v>
      </c>
      <c r="B1182" s="22" t="s">
        <v>32</v>
      </c>
      <c r="C1182" s="22"/>
      <c r="D1182" s="22"/>
      <c r="E1182" s="22"/>
      <c r="F1182" s="22"/>
      <c r="G1182" s="73"/>
      <c r="H1182" s="22"/>
      <c r="I1182" s="22"/>
      <c r="J1182" s="22"/>
      <c r="K1182" s="22"/>
      <c r="L1182" s="73"/>
      <c r="M1182" s="22">
        <f>SUM(M1174:M1181)</f>
        <v>123</v>
      </c>
      <c r="N1182" s="22">
        <f t="shared" ref="N1182:AF1182" si="651">SUM(N1174:N1181)</f>
        <v>110</v>
      </c>
      <c r="O1182" s="22">
        <f t="shared" si="651"/>
        <v>63</v>
      </c>
      <c r="P1182" s="22">
        <f t="shared" si="651"/>
        <v>0</v>
      </c>
      <c r="Q1182" s="22">
        <f t="shared" si="651"/>
        <v>296</v>
      </c>
      <c r="R1182" s="22">
        <f t="shared" si="651"/>
        <v>0</v>
      </c>
      <c r="S1182" s="22">
        <f t="shared" si="651"/>
        <v>0</v>
      </c>
      <c r="T1182" s="22">
        <f t="shared" si="651"/>
        <v>0</v>
      </c>
      <c r="U1182" s="22">
        <f t="shared" si="651"/>
        <v>0</v>
      </c>
      <c r="V1182" s="73"/>
      <c r="W1182" s="22">
        <f t="shared" si="651"/>
        <v>0</v>
      </c>
      <c r="X1182" s="22">
        <f t="shared" si="651"/>
        <v>0</v>
      </c>
      <c r="Y1182" s="22">
        <f t="shared" si="651"/>
        <v>0</v>
      </c>
      <c r="Z1182" s="22">
        <f t="shared" si="651"/>
        <v>0</v>
      </c>
      <c r="AA1182" s="73"/>
      <c r="AB1182" s="22">
        <f t="shared" si="651"/>
        <v>31</v>
      </c>
      <c r="AC1182" s="22">
        <f t="shared" si="651"/>
        <v>32</v>
      </c>
      <c r="AD1182" s="22">
        <f t="shared" si="651"/>
        <v>45</v>
      </c>
      <c r="AE1182" s="22">
        <f t="shared" si="651"/>
        <v>0</v>
      </c>
      <c r="AF1182" s="22">
        <f t="shared" si="651"/>
        <v>108</v>
      </c>
      <c r="AG1182" s="22">
        <f>AG1181+AG1180+AG1179+AG1178+AG1177+AG1176+AG1175+AG1174</f>
        <v>404</v>
      </c>
      <c r="AH1182" s="22">
        <f>SUM(AH1174:AH1181)</f>
        <v>108</v>
      </c>
      <c r="AI1182">
        <v>404</v>
      </c>
    </row>
    <row r="1183" spans="1:35" ht="18.75" x14ac:dyDescent="0.25">
      <c r="A1183" s="39" t="s">
        <v>813</v>
      </c>
    </row>
    <row r="1184" spans="1:35" ht="15.75" x14ac:dyDescent="0.25">
      <c r="A1184" s="10" t="s">
        <v>814</v>
      </c>
      <c r="B1184" s="10" t="s">
        <v>151</v>
      </c>
      <c r="C1184" s="10"/>
      <c r="D1184" s="10"/>
      <c r="E1184" s="10"/>
      <c r="F1184" s="10"/>
      <c r="G1184" s="69"/>
      <c r="H1184" s="10"/>
      <c r="I1184" s="10"/>
      <c r="J1184" s="10"/>
      <c r="K1184" s="10"/>
      <c r="L1184" s="69"/>
      <c r="M1184" s="10"/>
      <c r="N1184" s="10"/>
      <c r="O1184" s="10"/>
      <c r="P1184" s="10"/>
      <c r="Q1184" s="69"/>
      <c r="R1184" s="10">
        <v>27</v>
      </c>
      <c r="S1184" s="10">
        <v>27</v>
      </c>
      <c r="T1184" s="10">
        <v>24</v>
      </c>
      <c r="U1184" s="10">
        <v>0</v>
      </c>
      <c r="V1184" s="69">
        <f>SUM(R1184:U1184)</f>
        <v>78</v>
      </c>
      <c r="W1184" s="10"/>
      <c r="X1184" s="10"/>
      <c r="Y1184" s="10"/>
      <c r="Z1184" s="10"/>
      <c r="AA1184" s="69"/>
      <c r="AB1184" s="10"/>
      <c r="AC1184" s="10"/>
      <c r="AD1184" s="10"/>
      <c r="AE1184" s="10">
        <v>0</v>
      </c>
      <c r="AF1184" s="69"/>
      <c r="AG1184" s="22">
        <f>V1184</f>
        <v>78</v>
      </c>
      <c r="AH1184" s="10">
        <v>30</v>
      </c>
    </row>
    <row r="1185" spans="1:35" ht="15.75" x14ac:dyDescent="0.25">
      <c r="A1185" s="10" t="s">
        <v>814</v>
      </c>
      <c r="B1185" s="10" t="s">
        <v>158</v>
      </c>
      <c r="C1185" s="10"/>
      <c r="D1185" s="10"/>
      <c r="E1185" s="10"/>
      <c r="F1185" s="10"/>
      <c r="G1185" s="69"/>
      <c r="H1185" s="10"/>
      <c r="I1185" s="10"/>
      <c r="J1185" s="10"/>
      <c r="K1185" s="10"/>
      <c r="L1185" s="69"/>
      <c r="M1185" s="10"/>
      <c r="N1185" s="10"/>
      <c r="O1185" s="10"/>
      <c r="P1185" s="10"/>
      <c r="Q1185" s="69"/>
      <c r="R1185" s="10">
        <v>89</v>
      </c>
      <c r="S1185" s="10">
        <v>58</v>
      </c>
      <c r="T1185" s="10">
        <v>32</v>
      </c>
      <c r="U1185" s="10"/>
      <c r="V1185" s="69">
        <f t="shared" ref="V1185:V1187" si="652">SUM(R1185:U1185)</f>
        <v>179</v>
      </c>
      <c r="W1185" s="10"/>
      <c r="X1185" s="10"/>
      <c r="Y1185" s="10"/>
      <c r="Z1185" s="10"/>
      <c r="AA1185" s="69"/>
      <c r="AB1185" s="10"/>
      <c r="AC1185" s="10"/>
      <c r="AD1185" s="10"/>
      <c r="AE1185" s="10"/>
      <c r="AF1185" s="69"/>
      <c r="AG1185" s="22">
        <f t="shared" ref="AG1185:AG1186" si="653">V1185</f>
        <v>179</v>
      </c>
      <c r="AH1185" s="10">
        <v>42</v>
      </c>
    </row>
    <row r="1186" spans="1:35" ht="15.75" x14ac:dyDescent="0.25">
      <c r="A1186" s="10" t="s">
        <v>814</v>
      </c>
      <c r="B1186" s="10" t="s">
        <v>149</v>
      </c>
      <c r="C1186" s="10"/>
      <c r="D1186" s="10"/>
      <c r="E1186" s="10"/>
      <c r="F1186" s="10"/>
      <c r="G1186" s="69"/>
      <c r="H1186" s="10"/>
      <c r="I1186" s="10"/>
      <c r="J1186" s="10"/>
      <c r="K1186" s="10"/>
      <c r="L1186" s="69"/>
      <c r="M1186" s="10"/>
      <c r="N1186" s="10"/>
      <c r="O1186" s="10"/>
      <c r="P1186" s="10"/>
      <c r="Q1186" s="69"/>
      <c r="R1186" s="10">
        <v>10</v>
      </c>
      <c r="S1186" s="10">
        <v>0</v>
      </c>
      <c r="T1186" s="10">
        <v>17</v>
      </c>
      <c r="U1186" s="10"/>
      <c r="V1186" s="69">
        <f t="shared" si="652"/>
        <v>27</v>
      </c>
      <c r="W1186" s="10"/>
      <c r="X1186" s="10"/>
      <c r="Y1186" s="10"/>
      <c r="Z1186" s="10"/>
      <c r="AA1186" s="69"/>
      <c r="AB1186" s="10"/>
      <c r="AC1186" s="10"/>
      <c r="AD1186" s="10"/>
      <c r="AE1186" s="10"/>
      <c r="AF1186" s="69"/>
      <c r="AG1186" s="22">
        <f t="shared" si="653"/>
        <v>27</v>
      </c>
      <c r="AH1186" s="10">
        <v>19</v>
      </c>
    </row>
    <row r="1187" spans="1:35" ht="15.75" x14ac:dyDescent="0.25">
      <c r="A1187" s="22" t="s">
        <v>814</v>
      </c>
      <c r="B1187" s="22" t="s">
        <v>16</v>
      </c>
      <c r="C1187" s="22"/>
      <c r="D1187" s="22"/>
      <c r="E1187" s="22"/>
      <c r="F1187" s="22"/>
      <c r="G1187" s="73"/>
      <c r="H1187" s="22"/>
      <c r="I1187" s="22"/>
      <c r="J1187" s="22"/>
      <c r="K1187" s="22"/>
      <c r="L1187" s="73"/>
      <c r="M1187" s="22"/>
      <c r="N1187" s="22"/>
      <c r="O1187" s="22"/>
      <c r="P1187" s="22"/>
      <c r="Q1187" s="73"/>
      <c r="R1187" s="22">
        <f>SUM(R1184:R1186)</f>
        <v>126</v>
      </c>
      <c r="S1187" s="22">
        <f>SUM(S1184:S1186)</f>
        <v>85</v>
      </c>
      <c r="T1187" s="22">
        <f>SUM(T1184:T1186)</f>
        <v>73</v>
      </c>
      <c r="U1187" s="22"/>
      <c r="V1187" s="69">
        <f t="shared" si="652"/>
        <v>284</v>
      </c>
      <c r="W1187" s="22"/>
      <c r="X1187" s="22"/>
      <c r="Y1187" s="22"/>
      <c r="Z1187" s="22"/>
      <c r="AA1187" s="73"/>
      <c r="AB1187" s="22"/>
      <c r="AC1187" s="22"/>
      <c r="AD1187" s="22"/>
      <c r="AE1187" s="22"/>
      <c r="AF1187" s="73"/>
      <c r="AG1187" s="22">
        <f>AG1186+AG1185+AG1184</f>
        <v>284</v>
      </c>
      <c r="AH1187" s="22">
        <f>SUM(AH1184:AH1186)</f>
        <v>91</v>
      </c>
      <c r="AI1187">
        <v>284</v>
      </c>
    </row>
    <row r="1188" spans="1:35" ht="18.75" x14ac:dyDescent="0.25">
      <c r="A1188" s="39" t="s">
        <v>815</v>
      </c>
    </row>
    <row r="1189" spans="1:35" ht="31.5" x14ac:dyDescent="0.25">
      <c r="A1189" s="10" t="s">
        <v>816</v>
      </c>
      <c r="B1189" s="10" t="s">
        <v>27</v>
      </c>
      <c r="C1189" s="10"/>
      <c r="D1189" s="10"/>
      <c r="E1189" s="10"/>
      <c r="F1189" s="10"/>
      <c r="G1189" s="69"/>
      <c r="H1189" s="10"/>
      <c r="I1189" s="10"/>
      <c r="J1189" s="10"/>
      <c r="K1189" s="10"/>
      <c r="L1189" s="69"/>
      <c r="M1189" s="10">
        <v>25</v>
      </c>
      <c r="N1189" s="10">
        <v>18</v>
      </c>
      <c r="O1189" s="10">
        <v>16</v>
      </c>
      <c r="P1189" s="10">
        <v>0</v>
      </c>
      <c r="Q1189" s="69">
        <f>SUM(M1189:P1189)</f>
        <v>59</v>
      </c>
      <c r="R1189" s="10"/>
      <c r="S1189" s="10">
        <v>21</v>
      </c>
      <c r="T1189" s="10">
        <v>23</v>
      </c>
      <c r="U1189" s="10">
        <v>0</v>
      </c>
      <c r="V1189" s="69">
        <f>SUM(R1189:U1189)</f>
        <v>44</v>
      </c>
      <c r="W1189" s="10"/>
      <c r="X1189" s="10"/>
      <c r="Y1189" s="10"/>
      <c r="Z1189" s="10"/>
      <c r="AA1189" s="69"/>
      <c r="AB1189" s="10">
        <v>27</v>
      </c>
      <c r="AC1189" s="10">
        <v>20</v>
      </c>
      <c r="AD1189" s="10">
        <v>15</v>
      </c>
      <c r="AE1189" s="10">
        <v>0</v>
      </c>
      <c r="AF1189" s="69">
        <f>SUM(AB1189:AE1189)</f>
        <v>62</v>
      </c>
      <c r="AG1189" s="22">
        <f>AF1189+V1189+Q1189</f>
        <v>165</v>
      </c>
      <c r="AH1189" s="10">
        <v>54</v>
      </c>
    </row>
    <row r="1190" spans="1:35" ht="15.75" x14ac:dyDescent="0.25">
      <c r="A1190" s="10" t="s">
        <v>816</v>
      </c>
      <c r="B1190" s="10" t="s">
        <v>29</v>
      </c>
      <c r="C1190" s="10"/>
      <c r="D1190" s="10"/>
      <c r="E1190" s="10"/>
      <c r="F1190" s="10"/>
      <c r="G1190" s="69"/>
      <c r="H1190" s="10"/>
      <c r="I1190" s="10"/>
      <c r="J1190" s="10"/>
      <c r="K1190" s="10"/>
      <c r="L1190" s="69"/>
      <c r="M1190" s="10"/>
      <c r="N1190" s="10"/>
      <c r="O1190" s="10"/>
      <c r="P1190" s="10"/>
      <c r="Q1190" s="69">
        <f t="shared" ref="Q1190:Q1196" si="654">SUM(M1190:P1190)</f>
        <v>0</v>
      </c>
      <c r="R1190" s="10"/>
      <c r="S1190" s="10"/>
      <c r="T1190" s="10"/>
      <c r="U1190" s="10"/>
      <c r="V1190" s="69">
        <f t="shared" ref="V1190:V1197" si="655">SUM(R1190:U1190)</f>
        <v>0</v>
      </c>
      <c r="W1190" s="10"/>
      <c r="X1190" s="10"/>
      <c r="Y1190" s="10"/>
      <c r="Z1190" s="10"/>
      <c r="AA1190" s="69"/>
      <c r="AB1190" s="10"/>
      <c r="AC1190" s="10"/>
      <c r="AD1190" s="10"/>
      <c r="AE1190" s="10"/>
      <c r="AF1190" s="69">
        <f t="shared" ref="AF1190:AF1197" si="656">SUM(AB1190:AE1190)</f>
        <v>0</v>
      </c>
      <c r="AG1190" s="22">
        <f t="shared" ref="AG1190:AG1196" si="657">AF1190+V1190+Q1190</f>
        <v>0</v>
      </c>
      <c r="AH1190" s="10"/>
    </row>
    <row r="1191" spans="1:35" ht="31.5" x14ac:dyDescent="0.25">
      <c r="A1191" s="10" t="s">
        <v>816</v>
      </c>
      <c r="B1191" s="10" t="s">
        <v>366</v>
      </c>
      <c r="C1191" s="10"/>
      <c r="D1191" s="10"/>
      <c r="E1191" s="10"/>
      <c r="F1191" s="10"/>
      <c r="G1191" s="69"/>
      <c r="H1191" s="10"/>
      <c r="I1191" s="10"/>
      <c r="J1191" s="10"/>
      <c r="K1191" s="10"/>
      <c r="L1191" s="69"/>
      <c r="M1191" s="10">
        <v>5</v>
      </c>
      <c r="N1191" s="10"/>
      <c r="O1191" s="10"/>
      <c r="P1191" s="10"/>
      <c r="Q1191" s="69">
        <f t="shared" si="654"/>
        <v>5</v>
      </c>
      <c r="R1191" s="10"/>
      <c r="S1191" s="10"/>
      <c r="T1191" s="10"/>
      <c r="U1191" s="10"/>
      <c r="V1191" s="69">
        <f t="shared" si="655"/>
        <v>0</v>
      </c>
      <c r="W1191" s="10"/>
      <c r="X1191" s="10"/>
      <c r="Y1191" s="10"/>
      <c r="Z1191" s="10"/>
      <c r="AA1191" s="69"/>
      <c r="AB1191" s="10"/>
      <c r="AC1191" s="10"/>
      <c r="AD1191" s="10"/>
      <c r="AE1191" s="10"/>
      <c r="AF1191" s="69">
        <f t="shared" si="656"/>
        <v>0</v>
      </c>
      <c r="AG1191" s="22">
        <f t="shared" si="657"/>
        <v>5</v>
      </c>
      <c r="AH1191" s="10"/>
    </row>
    <row r="1192" spans="1:35" ht="15.75" x14ac:dyDescent="0.25">
      <c r="A1192" s="10" t="s">
        <v>816</v>
      </c>
      <c r="B1192" s="10" t="s">
        <v>212</v>
      </c>
      <c r="C1192" s="10"/>
      <c r="D1192" s="10"/>
      <c r="E1192" s="10"/>
      <c r="F1192" s="10"/>
      <c r="G1192" s="69"/>
      <c r="H1192" s="10"/>
      <c r="I1192" s="10"/>
      <c r="J1192" s="10"/>
      <c r="K1192" s="10"/>
      <c r="L1192" s="69"/>
      <c r="M1192" s="10">
        <v>6</v>
      </c>
      <c r="N1192" s="10">
        <v>11</v>
      </c>
      <c r="O1192" s="10">
        <v>12</v>
      </c>
      <c r="P1192" s="10"/>
      <c r="Q1192" s="69">
        <f t="shared" si="654"/>
        <v>29</v>
      </c>
      <c r="R1192" s="10"/>
      <c r="S1192" s="10">
        <v>9</v>
      </c>
      <c r="T1192" s="10">
        <v>9</v>
      </c>
      <c r="U1192" s="10"/>
      <c r="V1192" s="69">
        <f t="shared" si="655"/>
        <v>18</v>
      </c>
      <c r="W1192" s="10"/>
      <c r="X1192" s="10"/>
      <c r="Y1192" s="10"/>
      <c r="Z1192" s="10"/>
      <c r="AA1192" s="69"/>
      <c r="AB1192" s="10"/>
      <c r="AC1192" s="10"/>
      <c r="AD1192" s="10"/>
      <c r="AE1192" s="10"/>
      <c r="AF1192" s="69">
        <f t="shared" si="656"/>
        <v>0</v>
      </c>
      <c r="AG1192" s="22">
        <f t="shared" si="657"/>
        <v>47</v>
      </c>
      <c r="AH1192" s="10">
        <v>21</v>
      </c>
    </row>
    <row r="1193" spans="1:35" ht="31.5" x14ac:dyDescent="0.25">
      <c r="A1193" s="10" t="s">
        <v>816</v>
      </c>
      <c r="B1193" s="10" t="s">
        <v>73</v>
      </c>
      <c r="C1193" s="10"/>
      <c r="D1193" s="10"/>
      <c r="E1193" s="10"/>
      <c r="F1193" s="10"/>
      <c r="G1193" s="69"/>
      <c r="H1193" s="10"/>
      <c r="I1193" s="10"/>
      <c r="J1193" s="10"/>
      <c r="K1193" s="10"/>
      <c r="L1193" s="69"/>
      <c r="M1193" s="10">
        <v>2</v>
      </c>
      <c r="N1193" s="10"/>
      <c r="O1193" s="10"/>
      <c r="P1193" s="10"/>
      <c r="Q1193" s="69">
        <f t="shared" si="654"/>
        <v>2</v>
      </c>
      <c r="R1193" s="10"/>
      <c r="S1193" s="10"/>
      <c r="T1193" s="10"/>
      <c r="U1193" s="10"/>
      <c r="V1193" s="69">
        <f t="shared" si="655"/>
        <v>0</v>
      </c>
      <c r="W1193" s="10"/>
      <c r="X1193" s="10"/>
      <c r="Y1193" s="10"/>
      <c r="Z1193" s="10"/>
      <c r="AA1193" s="69"/>
      <c r="AB1193" s="10"/>
      <c r="AC1193" s="10"/>
      <c r="AD1193" s="10"/>
      <c r="AE1193" s="10"/>
      <c r="AF1193" s="69">
        <f t="shared" si="656"/>
        <v>0</v>
      </c>
      <c r="AG1193" s="22">
        <f t="shared" si="657"/>
        <v>2</v>
      </c>
      <c r="AH1193" s="10"/>
    </row>
    <row r="1194" spans="1:35" ht="15.75" x14ac:dyDescent="0.25">
      <c r="A1194" s="10" t="s">
        <v>816</v>
      </c>
      <c r="B1194" s="10" t="s">
        <v>817</v>
      </c>
      <c r="C1194" s="10"/>
      <c r="D1194" s="10"/>
      <c r="E1194" s="10"/>
      <c r="F1194" s="10"/>
      <c r="G1194" s="69"/>
      <c r="H1194" s="10"/>
      <c r="I1194" s="10"/>
      <c r="J1194" s="10"/>
      <c r="K1194" s="10"/>
      <c r="L1194" s="69"/>
      <c r="M1194" s="10">
        <v>9</v>
      </c>
      <c r="N1194" s="10">
        <v>10</v>
      </c>
      <c r="O1194" s="10">
        <v>11</v>
      </c>
      <c r="P1194" s="10"/>
      <c r="Q1194" s="69">
        <f t="shared" si="654"/>
        <v>30</v>
      </c>
      <c r="R1194" s="10"/>
      <c r="S1194" s="10">
        <v>3</v>
      </c>
      <c r="T1194" s="10">
        <v>2</v>
      </c>
      <c r="U1194" s="10"/>
      <c r="V1194" s="69">
        <f t="shared" si="655"/>
        <v>5</v>
      </c>
      <c r="W1194" s="10"/>
      <c r="X1194" s="10"/>
      <c r="Y1194" s="10"/>
      <c r="Z1194" s="10"/>
      <c r="AA1194" s="69"/>
      <c r="AB1194" s="10"/>
      <c r="AC1194" s="10"/>
      <c r="AD1194" s="10"/>
      <c r="AE1194" s="10"/>
      <c r="AF1194" s="69">
        <f t="shared" si="656"/>
        <v>0</v>
      </c>
      <c r="AG1194" s="22">
        <f t="shared" si="657"/>
        <v>35</v>
      </c>
      <c r="AH1194" s="10">
        <v>13</v>
      </c>
    </row>
    <row r="1195" spans="1:35" ht="63" x14ac:dyDescent="0.25">
      <c r="A1195" s="10" t="s">
        <v>816</v>
      </c>
      <c r="B1195" s="10" t="s">
        <v>818</v>
      </c>
      <c r="C1195" s="10"/>
      <c r="D1195" s="10"/>
      <c r="E1195" s="10"/>
      <c r="F1195" s="10"/>
      <c r="G1195" s="69"/>
      <c r="H1195" s="10"/>
      <c r="I1195" s="10"/>
      <c r="J1195" s="10"/>
      <c r="K1195" s="10"/>
      <c r="L1195" s="69"/>
      <c r="M1195" s="10">
        <v>12</v>
      </c>
      <c r="N1195" s="10">
        <v>17</v>
      </c>
      <c r="O1195" s="10">
        <v>11</v>
      </c>
      <c r="P1195" s="10"/>
      <c r="Q1195" s="69">
        <f t="shared" si="654"/>
        <v>40</v>
      </c>
      <c r="R1195" s="10"/>
      <c r="S1195" s="10">
        <v>9</v>
      </c>
      <c r="T1195" s="10">
        <v>2</v>
      </c>
      <c r="U1195" s="10"/>
      <c r="V1195" s="69">
        <f t="shared" si="655"/>
        <v>11</v>
      </c>
      <c r="W1195" s="10"/>
      <c r="X1195" s="10"/>
      <c r="Y1195" s="10"/>
      <c r="Z1195" s="10"/>
      <c r="AA1195" s="69"/>
      <c r="AB1195" s="10"/>
      <c r="AC1195" s="10"/>
      <c r="AD1195" s="10"/>
      <c r="AE1195" s="10"/>
      <c r="AF1195" s="69">
        <f t="shared" si="656"/>
        <v>0</v>
      </c>
      <c r="AG1195" s="22">
        <f t="shared" si="657"/>
        <v>51</v>
      </c>
      <c r="AH1195" s="10">
        <v>13</v>
      </c>
    </row>
    <row r="1196" spans="1:35" ht="63" x14ac:dyDescent="0.25">
      <c r="A1196" s="10" t="s">
        <v>816</v>
      </c>
      <c r="B1196" s="10" t="s">
        <v>819</v>
      </c>
      <c r="C1196" s="10"/>
      <c r="D1196" s="10"/>
      <c r="E1196" s="10"/>
      <c r="F1196" s="10"/>
      <c r="G1196" s="69"/>
      <c r="H1196" s="10"/>
      <c r="I1196" s="10"/>
      <c r="J1196" s="10"/>
      <c r="K1196" s="10"/>
      <c r="L1196" s="69"/>
      <c r="M1196" s="10">
        <v>3</v>
      </c>
      <c r="N1196" s="10"/>
      <c r="O1196" s="10"/>
      <c r="P1196" s="10"/>
      <c r="Q1196" s="69">
        <f t="shared" si="654"/>
        <v>3</v>
      </c>
      <c r="R1196" s="10"/>
      <c r="S1196" s="10"/>
      <c r="T1196" s="10"/>
      <c r="U1196" s="10"/>
      <c r="V1196" s="69">
        <f t="shared" si="655"/>
        <v>0</v>
      </c>
      <c r="W1196" s="10"/>
      <c r="X1196" s="10"/>
      <c r="Y1196" s="10"/>
      <c r="Z1196" s="10"/>
      <c r="AA1196" s="69"/>
      <c r="AB1196" s="10"/>
      <c r="AC1196" s="10"/>
      <c r="AD1196" s="10"/>
      <c r="AE1196" s="10"/>
      <c r="AF1196" s="69">
        <f t="shared" si="656"/>
        <v>0</v>
      </c>
      <c r="AG1196" s="22">
        <f t="shared" si="657"/>
        <v>3</v>
      </c>
      <c r="AH1196" s="10"/>
    </row>
    <row r="1197" spans="1:35" ht="15.75" x14ac:dyDescent="0.25">
      <c r="A1197" s="51" t="s">
        <v>816</v>
      </c>
      <c r="B1197" s="51" t="s">
        <v>32</v>
      </c>
      <c r="C1197" s="51"/>
      <c r="D1197" s="51"/>
      <c r="E1197" s="51"/>
      <c r="F1197" s="51"/>
      <c r="G1197" s="79"/>
      <c r="H1197" s="51"/>
      <c r="I1197" s="51"/>
      <c r="J1197" s="51"/>
      <c r="K1197" s="51"/>
      <c r="L1197" s="79"/>
      <c r="M1197" s="51">
        <f>SUM(M1189:M1196)</f>
        <v>62</v>
      </c>
      <c r="N1197" s="51">
        <f>SUM(N1189:N1196)</f>
        <v>56</v>
      </c>
      <c r="O1197" s="51">
        <f>SUM(O1189:O1196)</f>
        <v>50</v>
      </c>
      <c r="P1197" s="51">
        <f t="shared" ref="P1197:Q1197" si="658">SUM(P1189:P1196)</f>
        <v>0</v>
      </c>
      <c r="Q1197" s="51">
        <f t="shared" si="658"/>
        <v>168</v>
      </c>
      <c r="R1197" s="51"/>
      <c r="S1197" s="51">
        <f>SUM(S1189:S1196)</f>
        <v>42</v>
      </c>
      <c r="T1197" s="51">
        <f>SUM(T1189:T1196)</f>
        <v>36</v>
      </c>
      <c r="U1197" s="51"/>
      <c r="V1197" s="69">
        <f t="shared" si="655"/>
        <v>78</v>
      </c>
      <c r="W1197" s="51"/>
      <c r="X1197" s="51"/>
      <c r="Y1197" s="51"/>
      <c r="Z1197" s="51"/>
      <c r="AA1197" s="79"/>
      <c r="AB1197" s="51">
        <f>SUM(AB1189:AB1196)</f>
        <v>27</v>
      </c>
      <c r="AC1197" s="51">
        <f>SUM(AC1189:AC1196)</f>
        <v>20</v>
      </c>
      <c r="AD1197" s="51">
        <f>SUM(AD1189:AD1196)</f>
        <v>15</v>
      </c>
      <c r="AE1197" s="51"/>
      <c r="AF1197" s="69">
        <f t="shared" si="656"/>
        <v>62</v>
      </c>
      <c r="AG1197" s="51">
        <f>SUM(AG1189:AG1196)</f>
        <v>308</v>
      </c>
      <c r="AH1197" s="51">
        <f>SUM(AH1189:AH1196)</f>
        <v>101</v>
      </c>
      <c r="AI1197">
        <v>308</v>
      </c>
    </row>
    <row r="1198" spans="1:35" ht="33" customHeight="1" x14ac:dyDescent="0.25">
      <c r="A1198" s="52"/>
      <c r="B1198" s="52"/>
      <c r="C1198" s="52">
        <f>C1197+C1187+C1182+C1172+C1161+C1158+C1147+C1141+C1136+C1122+C1119+C1111+C1102+C1098+C1091+C1075+C1070+C1063+C1058+C1052+C1047+C1040+C1032+C1027+C1020+C1014+C1011+C1006+C1001+C993+C984+C977+C971+C964+C953+C947+C939+C934+C922+C917+C910+C907+C902+C893+C885+C874+C867+C862+C857+C852+C843+C833+C821+C812+C808+C798+C793+C785+C776+C769+C763+C759+C753+C743+C722+C716+C705+C698+C691+C683+C678+C670+C665+C645+C642+C610+C601+C597+C587+C575+C569+C559+C550+C546+C538+C532+C525+C512+C504+C495+C489+C484+C479+C464+C458+C451+C444+C433+C424+C421+C414+C401+C393+C385+C379+C368+C361+C353+C345+C333+C322+C314+C311+C303+C288+C284+C280+C277+C274+C271+C257+C250+C240+C230+C206+C202+C186+C173+C167+C164+C160+C153+C147+C134+C131+C125+C118+C115+C107+C101+C87+C75+C63+C57+C51+C44+C32+C25+C16</f>
        <v>2163</v>
      </c>
      <c r="D1198" s="52">
        <f t="shared" ref="D1198:L1198" si="659">D1197+D1187+D1182+D1172+D1161+D1158+D1147+D1141+D1136+D1122+D1119+D1111+D1102+D1098+D1091+D1075+D1070+D1063+D1058+D1052+D1047+D1040+D1032+D1027+D1020+D1014+D1011+D1006+D1001+D993+D984+D977+D971+D964+D953+D947+D939+D934+D922+D917+D910+D907+D902+D893+D885+D874+D867+D862+D857+D852+D843+D833+D821+D812+D808+D798+D793+D785+D776+D769+D763+D759+D753+D743+D722+D716+D705+D698+D691+D683+D678+D670+D665+D645+D642+D610+D601+D597+D587+D575+D569+D559+D550+D546+D538+D532+D525+D512+D504+D495+D489+D484+D479+D464+D458+D451+D444+D433+D424+D421+D414+D401+D393+D385+D379+D368+D361+D353+D345+D333+D322+D314+D311+D303+D288+D284+D280+D277+D274+D271+D257+D250+D240+D230+D206+D202+D186+D173+D167+D164+D160+D153+D147+D134+D131+D125+D118+D115+D107+D101+D87+D75+D63+D57+D51+D44+D32+D25+D16</f>
        <v>2049</v>
      </c>
      <c r="E1198" s="52">
        <f t="shared" si="659"/>
        <v>1790</v>
      </c>
      <c r="F1198" s="52">
        <f t="shared" si="659"/>
        <v>112</v>
      </c>
      <c r="G1198" s="52">
        <f t="shared" si="659"/>
        <v>6114</v>
      </c>
      <c r="H1198" s="52">
        <f t="shared" si="659"/>
        <v>1865</v>
      </c>
      <c r="I1198" s="52">
        <f t="shared" si="659"/>
        <v>1839</v>
      </c>
      <c r="J1198" s="52">
        <f t="shared" si="659"/>
        <v>1631</v>
      </c>
      <c r="K1198" s="52">
        <f t="shared" si="659"/>
        <v>236</v>
      </c>
      <c r="L1198" s="52">
        <f t="shared" si="659"/>
        <v>5571</v>
      </c>
      <c r="M1198" s="52">
        <f t="shared" ref="M1198:AH1198" si="660">M1197+M1187+M1182+M1172+M1161+M1158+M1147+M1141+M1136+M1122+M1119+M1111+M1102+M1098+M1091+M1075+M1070+M1063+M1058+M1052+M1047+M1040+M1032+M1027+M1020+M1014+M1011+M1006+M1001+M993+M984+M977+M971+M964+M953+M947+M939+M934+M922+M917+M910+M907+M902+M893+M885+M874+M867+M862+M857+M852+M843+M833+M821+M812+M808+M798+M793+M785+M776+M769+M763+M759+M753+M743+M722+M716+M705+M698+M691+M683+M678+M670+M665+M645+M642+M610+M601+M597+M587+M575+M569+M559+M550+M546+M538+M532+M525+M512+M504+M495+M489+M484+M479+M464+M458+M451+M444+M433+M424+M421+M414+M401+M393+M385+M379+M368+M361+M353+M345+M333+M322+M314+M311+M303+M288+M284+M280+M277+M274+M271+M257+M250+M240+M230+M206+M202+M186+M173+M167+M164+M160+M153+M147+M134+M131+M125+M118+M115+M107+M101+M87+M75+M63+M57+M51+M44+M32+M25+M16</f>
        <v>15838</v>
      </c>
      <c r="N1198" s="52">
        <f t="shared" si="660"/>
        <v>13985</v>
      </c>
      <c r="O1198" s="52">
        <f t="shared" si="660"/>
        <v>11320</v>
      </c>
      <c r="P1198" s="52">
        <f t="shared" si="660"/>
        <v>306</v>
      </c>
      <c r="Q1198" s="95">
        <f t="shared" si="660"/>
        <v>41449</v>
      </c>
      <c r="R1198" s="52">
        <f t="shared" si="660"/>
        <v>9674</v>
      </c>
      <c r="S1198" s="52">
        <f t="shared" si="660"/>
        <v>10865</v>
      </c>
      <c r="T1198" s="52">
        <f t="shared" si="660"/>
        <v>7006</v>
      </c>
      <c r="U1198" s="52">
        <f t="shared" si="660"/>
        <v>813</v>
      </c>
      <c r="V1198" s="95">
        <f t="shared" si="660"/>
        <v>28358</v>
      </c>
      <c r="W1198" s="52">
        <f t="shared" si="660"/>
        <v>205</v>
      </c>
      <c r="X1198" s="52">
        <f t="shared" si="660"/>
        <v>191</v>
      </c>
      <c r="Y1198" s="52">
        <f t="shared" si="660"/>
        <v>260</v>
      </c>
      <c r="Z1198" s="52">
        <f t="shared" si="660"/>
        <v>69</v>
      </c>
      <c r="AA1198" s="52">
        <f t="shared" si="660"/>
        <v>725</v>
      </c>
      <c r="AB1198" s="52">
        <f t="shared" si="660"/>
        <v>3188</v>
      </c>
      <c r="AC1198" s="52">
        <f t="shared" si="660"/>
        <v>4739</v>
      </c>
      <c r="AD1198" s="52">
        <f t="shared" si="660"/>
        <v>5012</v>
      </c>
      <c r="AE1198" s="52">
        <f t="shared" si="660"/>
        <v>835</v>
      </c>
      <c r="AF1198" s="95">
        <f t="shared" si="660"/>
        <v>13774</v>
      </c>
      <c r="AG1198" s="52">
        <f t="shared" si="660"/>
        <v>95991</v>
      </c>
      <c r="AH1198" s="52">
        <f t="shared" si="660"/>
        <v>28943</v>
      </c>
      <c r="AI1198" s="123">
        <f>AF1198+AA1198+V1198+Q1198+L1198+G1198</f>
        <v>95991</v>
      </c>
    </row>
    <row r="1200" spans="1:35" x14ac:dyDescent="0.25">
      <c r="Q1200" s="94">
        <f>P1198+O1198+N1198+M1198</f>
        <v>41449</v>
      </c>
      <c r="V1200" s="94">
        <f>U1198+T1198+S1198+R1198</f>
        <v>28358</v>
      </c>
      <c r="AF1200" s="94">
        <f>AE1198+AD1198+AC1198+AB1198</f>
        <v>13774</v>
      </c>
    </row>
  </sheetData>
  <mergeCells count="65">
    <mergeCell ref="A289:AH289"/>
    <mergeCell ref="A241:AH241"/>
    <mergeCell ref="A251:AH251"/>
    <mergeCell ref="A258:AH258"/>
    <mergeCell ref="A272:AH272"/>
    <mergeCell ref="A275:AH275"/>
    <mergeCell ref="A285:AH285"/>
    <mergeCell ref="A278:AH278"/>
    <mergeCell ref="A281:AH281"/>
    <mergeCell ref="A187:AH187"/>
    <mergeCell ref="A203:AH203"/>
    <mergeCell ref="A207:AH207"/>
    <mergeCell ref="A231:AH231"/>
    <mergeCell ref="W2:AE2"/>
    <mergeCell ref="M3:U3"/>
    <mergeCell ref="C2:U2"/>
    <mergeCell ref="A154:AH154"/>
    <mergeCell ref="A165:AH165"/>
    <mergeCell ref="A161:AH161"/>
    <mergeCell ref="A52:AH52"/>
    <mergeCell ref="A58:AH58"/>
    <mergeCell ref="C4:F4"/>
    <mergeCell ref="C3:K3"/>
    <mergeCell ref="A45:AH45"/>
    <mergeCell ref="AG1:AG5"/>
    <mergeCell ref="A33:AH33"/>
    <mergeCell ref="W1:AE1"/>
    <mergeCell ref="AH1:AH5"/>
    <mergeCell ref="W3:Z4"/>
    <mergeCell ref="AB3:AE4"/>
    <mergeCell ref="A17:AG17"/>
    <mergeCell ref="A26:AG26"/>
    <mergeCell ref="C1:U1"/>
    <mergeCell ref="A1:A5"/>
    <mergeCell ref="B1:B5"/>
    <mergeCell ref="H4:K4"/>
    <mergeCell ref="A6:AG6"/>
    <mergeCell ref="M4:P4"/>
    <mergeCell ref="R4:U4"/>
    <mergeCell ref="A304:AH304"/>
    <mergeCell ref="A312:AH312"/>
    <mergeCell ref="A315:AH315"/>
    <mergeCell ref="A64:AH64"/>
    <mergeCell ref="A76:AH76"/>
    <mergeCell ref="A88:AH88"/>
    <mergeCell ref="A102:AH102"/>
    <mergeCell ref="A148:AH148"/>
    <mergeCell ref="A132:AH132"/>
    <mergeCell ref="A135:AH135"/>
    <mergeCell ref="A108:AH108"/>
    <mergeCell ref="A116:AH116"/>
    <mergeCell ref="A119:AH119"/>
    <mergeCell ref="A126:AH126"/>
    <mergeCell ref="A168:AH168"/>
    <mergeCell ref="A174:AH174"/>
    <mergeCell ref="A323:AH323"/>
    <mergeCell ref="A334:AH334"/>
    <mergeCell ref="A346:AH346"/>
    <mergeCell ref="A354:AH354"/>
    <mergeCell ref="A362:AH362"/>
    <mergeCell ref="A369:AH369"/>
    <mergeCell ref="A380:AH380"/>
    <mergeCell ref="A386:AH386"/>
    <mergeCell ref="A394:AH394"/>
    <mergeCell ref="A402:AH402"/>
  </mergeCells>
  <hyperlinks>
    <hyperlink ref="B363" display="Дизайн (по отраслям)"/>
    <hyperlink ref="B364" display="Организация перевозок и управление на автомобильном транспорте"/>
    <hyperlink ref="B365" display="Техническое обслуживание средств вычислительной техники и компьютерных сетей"/>
    <hyperlink ref="B366" display="Экономика и бухгалтерский учет (по отраслям)"/>
    <hyperlink ref="B367" display="Электроснабжение (по отраслям)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workbookViewId="0">
      <pane xSplit="6" ySplit="5" topLeftCell="G153" activePane="bottomRight" state="frozen"/>
      <selection pane="topRight" activeCell="G1" sqref="G1"/>
      <selection pane="bottomLeft" activeCell="A6" sqref="A6"/>
      <selection pane="bottomRight" activeCell="L7" sqref="L7"/>
    </sheetView>
  </sheetViews>
  <sheetFormatPr defaultRowHeight="15" x14ac:dyDescent="0.25"/>
  <cols>
    <col min="1" max="1" width="6.140625" customWidth="1"/>
    <col min="2" max="2" width="29.7109375" customWidth="1"/>
    <col min="3" max="3" width="12.5703125" customWidth="1"/>
    <col min="4" max="4" width="12" customWidth="1"/>
    <col min="5" max="5" width="13.5703125" customWidth="1"/>
    <col min="6" max="6" width="18.140625" customWidth="1"/>
  </cols>
  <sheetData>
    <row r="1" spans="1:6" x14ac:dyDescent="0.25">
      <c r="A1" s="202" t="s">
        <v>59</v>
      </c>
      <c r="B1" s="199" t="s">
        <v>54</v>
      </c>
      <c r="C1" s="198" t="s">
        <v>55</v>
      </c>
      <c r="D1" s="198"/>
      <c r="E1" s="198"/>
      <c r="F1" s="201" t="s">
        <v>65</v>
      </c>
    </row>
    <row r="2" spans="1:6" x14ac:dyDescent="0.25">
      <c r="A2" s="202"/>
      <c r="B2" s="200"/>
      <c r="C2" s="2" t="s">
        <v>56</v>
      </c>
      <c r="D2" s="2" t="s">
        <v>57</v>
      </c>
      <c r="E2" s="2" t="s">
        <v>58</v>
      </c>
      <c r="F2" s="200"/>
    </row>
    <row r="3" spans="1:6" ht="45" x14ac:dyDescent="0.25">
      <c r="A3">
        <v>1</v>
      </c>
      <c r="B3" s="43" t="s">
        <v>14</v>
      </c>
      <c r="C3" s="61">
        <v>69</v>
      </c>
      <c r="D3" s="61"/>
      <c r="E3" s="61"/>
      <c r="F3" s="24">
        <v>11614.6</v>
      </c>
    </row>
    <row r="4" spans="1:6" ht="45" customHeight="1" x14ac:dyDescent="0.25">
      <c r="A4">
        <v>2</v>
      </c>
      <c r="B4" s="17" t="s">
        <v>5</v>
      </c>
      <c r="C4" s="2">
        <v>76</v>
      </c>
      <c r="D4" s="2">
        <v>72</v>
      </c>
      <c r="E4" s="2">
        <v>4</v>
      </c>
      <c r="F4" s="24"/>
    </row>
    <row r="5" spans="1:6" ht="45" customHeight="1" x14ac:dyDescent="0.25">
      <c r="A5">
        <v>3</v>
      </c>
      <c r="B5" s="17" t="s">
        <v>35</v>
      </c>
      <c r="C5" s="2">
        <v>153</v>
      </c>
      <c r="D5" s="2">
        <v>128</v>
      </c>
      <c r="E5" s="2">
        <v>23</v>
      </c>
      <c r="F5" s="24">
        <v>39600</v>
      </c>
    </row>
    <row r="6" spans="1:6" ht="30" customHeight="1" x14ac:dyDescent="0.25">
      <c r="A6">
        <v>4</v>
      </c>
      <c r="B6" s="43" t="s">
        <v>33</v>
      </c>
      <c r="C6" s="61"/>
      <c r="D6" s="61"/>
      <c r="E6" s="61"/>
      <c r="F6" s="24">
        <v>6011.1</v>
      </c>
    </row>
    <row r="7" spans="1:6" ht="30" x14ac:dyDescent="0.25">
      <c r="A7">
        <v>5</v>
      </c>
      <c r="B7" s="17" t="s">
        <v>77</v>
      </c>
      <c r="C7" s="2">
        <v>47</v>
      </c>
      <c r="D7" s="2">
        <v>37</v>
      </c>
      <c r="E7" s="2">
        <v>10</v>
      </c>
      <c r="F7" s="24">
        <v>20173.900000000001</v>
      </c>
    </row>
    <row r="8" spans="1:6" ht="29.25" customHeight="1" x14ac:dyDescent="0.25">
      <c r="A8">
        <v>6</v>
      </c>
      <c r="B8" s="43" t="s">
        <v>41</v>
      </c>
      <c r="C8" s="61"/>
      <c r="D8" s="61">
        <v>40</v>
      </c>
      <c r="E8" s="61"/>
      <c r="F8" s="24">
        <v>11422</v>
      </c>
    </row>
    <row r="9" spans="1:6" ht="42.75" customHeight="1" x14ac:dyDescent="0.25">
      <c r="A9">
        <v>7</v>
      </c>
      <c r="B9" s="17" t="s">
        <v>85</v>
      </c>
      <c r="C9" s="2">
        <v>42</v>
      </c>
      <c r="D9" s="2">
        <v>29</v>
      </c>
      <c r="E9" s="2">
        <v>13</v>
      </c>
      <c r="F9" s="24">
        <v>6352.4</v>
      </c>
    </row>
    <row r="10" spans="1:6" ht="30" customHeight="1" x14ac:dyDescent="0.25">
      <c r="A10">
        <v>8</v>
      </c>
      <c r="B10" s="17" t="s">
        <v>92</v>
      </c>
      <c r="C10" s="2">
        <v>71</v>
      </c>
      <c r="D10" s="2">
        <v>46</v>
      </c>
      <c r="E10" s="2">
        <v>25</v>
      </c>
      <c r="F10" s="24">
        <v>8474.4</v>
      </c>
    </row>
    <row r="11" spans="1:6" ht="33" customHeight="1" x14ac:dyDescent="0.25">
      <c r="A11">
        <v>9</v>
      </c>
      <c r="B11" s="43" t="s">
        <v>105</v>
      </c>
      <c r="C11" s="61"/>
      <c r="D11" s="61"/>
      <c r="E11" s="61"/>
      <c r="F11" s="24"/>
    </row>
    <row r="12" spans="1:6" ht="29.25" customHeight="1" x14ac:dyDescent="0.25">
      <c r="A12">
        <v>10</v>
      </c>
      <c r="B12" s="17" t="s">
        <v>115</v>
      </c>
      <c r="C12" s="2">
        <v>48</v>
      </c>
      <c r="D12" s="2"/>
      <c r="E12" s="2">
        <v>10</v>
      </c>
      <c r="F12" s="24">
        <v>24632.7</v>
      </c>
    </row>
    <row r="13" spans="1:6" ht="45" customHeight="1" x14ac:dyDescent="0.25">
      <c r="A13">
        <v>11</v>
      </c>
      <c r="B13" s="17" t="s">
        <v>127</v>
      </c>
      <c r="C13" s="2">
        <v>24</v>
      </c>
      <c r="D13" s="2">
        <v>20</v>
      </c>
      <c r="E13" s="2">
        <v>4</v>
      </c>
      <c r="F13" s="24"/>
    </row>
    <row r="14" spans="1:6" ht="30.75" customHeight="1" x14ac:dyDescent="0.25">
      <c r="A14">
        <v>12</v>
      </c>
      <c r="B14" s="17" t="s">
        <v>143</v>
      </c>
      <c r="C14" s="2">
        <v>127</v>
      </c>
      <c r="D14" s="2">
        <v>127</v>
      </c>
      <c r="E14" s="2"/>
      <c r="F14" s="24">
        <v>20004.400000000001</v>
      </c>
    </row>
    <row r="15" spans="1:6" ht="30" customHeight="1" x14ac:dyDescent="0.25">
      <c r="A15">
        <v>13</v>
      </c>
      <c r="B15" s="43" t="s">
        <v>144</v>
      </c>
      <c r="C15" s="61"/>
      <c r="D15" s="61"/>
      <c r="E15" s="61"/>
      <c r="F15" s="62"/>
    </row>
    <row r="16" spans="1:6" ht="27" customHeight="1" x14ac:dyDescent="0.25">
      <c r="A16">
        <v>14</v>
      </c>
      <c r="B16" s="17" t="s">
        <v>154</v>
      </c>
      <c r="C16" s="2">
        <v>44</v>
      </c>
      <c r="D16" s="2">
        <v>36</v>
      </c>
      <c r="E16" s="2">
        <v>8</v>
      </c>
      <c r="F16" s="24">
        <v>9982.6</v>
      </c>
    </row>
    <row r="17" spans="1:6" ht="30.75" customHeight="1" x14ac:dyDescent="0.25">
      <c r="A17">
        <v>15</v>
      </c>
      <c r="B17" s="17" t="s">
        <v>159</v>
      </c>
      <c r="C17" s="2">
        <v>61</v>
      </c>
      <c r="D17" s="2">
        <v>51</v>
      </c>
      <c r="E17" s="2">
        <v>10</v>
      </c>
      <c r="F17" s="24">
        <v>9453</v>
      </c>
    </row>
    <row r="18" spans="1:6" ht="43.5" customHeight="1" x14ac:dyDescent="0.25">
      <c r="A18">
        <v>16</v>
      </c>
      <c r="B18" s="17" t="s">
        <v>160</v>
      </c>
      <c r="C18" s="2">
        <v>22</v>
      </c>
      <c r="D18" s="2">
        <v>16</v>
      </c>
      <c r="E18" s="2">
        <v>6</v>
      </c>
      <c r="F18" s="24">
        <v>73.8</v>
      </c>
    </row>
    <row r="19" spans="1:6" x14ac:dyDescent="0.25">
      <c r="A19">
        <v>17</v>
      </c>
      <c r="B19" s="17" t="s">
        <v>163</v>
      </c>
      <c r="C19" s="2">
        <v>100</v>
      </c>
      <c r="D19" s="2">
        <v>82</v>
      </c>
      <c r="E19" s="2">
        <v>18</v>
      </c>
      <c r="F19" s="24"/>
    </row>
    <row r="20" spans="1:6" ht="43.5" customHeight="1" x14ac:dyDescent="0.25">
      <c r="A20">
        <v>18</v>
      </c>
      <c r="B20" s="17" t="s">
        <v>176</v>
      </c>
      <c r="C20" s="2">
        <v>47</v>
      </c>
      <c r="D20" s="2">
        <v>40</v>
      </c>
      <c r="E20" s="2">
        <v>7</v>
      </c>
      <c r="F20" s="24"/>
    </row>
    <row r="21" spans="1:6" ht="46.5" customHeight="1" x14ac:dyDescent="0.25">
      <c r="A21">
        <v>19</v>
      </c>
      <c r="B21" s="43" t="s">
        <v>184</v>
      </c>
      <c r="C21" s="61">
        <v>159</v>
      </c>
      <c r="D21" s="61"/>
      <c r="E21" s="61"/>
      <c r="F21" s="24">
        <v>43105.9</v>
      </c>
    </row>
    <row r="22" spans="1:6" ht="30.75" customHeight="1" x14ac:dyDescent="0.25">
      <c r="A22">
        <v>20</v>
      </c>
      <c r="B22" s="46" t="s">
        <v>215</v>
      </c>
      <c r="C22" s="2">
        <v>72</v>
      </c>
      <c r="D22" s="2">
        <v>43</v>
      </c>
      <c r="E22" s="2">
        <v>29</v>
      </c>
      <c r="F22" s="2"/>
    </row>
    <row r="23" spans="1:6" ht="31.5" customHeight="1" x14ac:dyDescent="0.25">
      <c r="A23">
        <v>21</v>
      </c>
      <c r="B23" s="17" t="s">
        <v>196</v>
      </c>
      <c r="C23" s="2">
        <v>43</v>
      </c>
      <c r="D23" s="2">
        <v>13</v>
      </c>
      <c r="E23" s="2">
        <v>30</v>
      </c>
      <c r="F23" s="2">
        <v>5199.3999999999996</v>
      </c>
    </row>
    <row r="24" spans="1:6" ht="30" x14ac:dyDescent="0.25">
      <c r="A24">
        <v>22</v>
      </c>
      <c r="B24" s="43" t="s">
        <v>203</v>
      </c>
      <c r="C24" s="61"/>
      <c r="D24" s="61">
        <v>40</v>
      </c>
      <c r="E24" s="61"/>
      <c r="F24" s="24">
        <v>11002</v>
      </c>
    </row>
    <row r="25" spans="1:6" ht="45" x14ac:dyDescent="0.25">
      <c r="A25">
        <v>23</v>
      </c>
      <c r="B25" s="17" t="s">
        <v>214</v>
      </c>
      <c r="C25" s="2">
        <v>46</v>
      </c>
      <c r="D25" s="2">
        <v>28</v>
      </c>
      <c r="E25" s="2">
        <v>18</v>
      </c>
      <c r="F25" s="2"/>
    </row>
    <row r="26" spans="1:6" ht="33" customHeight="1" x14ac:dyDescent="0.25">
      <c r="A26">
        <v>24</v>
      </c>
      <c r="B26" s="43" t="s">
        <v>216</v>
      </c>
      <c r="C26" s="61"/>
      <c r="D26" s="61"/>
      <c r="E26" s="61"/>
      <c r="F26" s="2"/>
    </row>
    <row r="27" spans="1:6" x14ac:dyDescent="0.25">
      <c r="A27">
        <v>25</v>
      </c>
      <c r="B27" s="17" t="s">
        <v>229</v>
      </c>
      <c r="C27" s="2">
        <v>40</v>
      </c>
      <c r="D27" s="2">
        <v>27</v>
      </c>
      <c r="E27" s="2">
        <v>13</v>
      </c>
      <c r="F27" s="2">
        <v>6928.9</v>
      </c>
    </row>
    <row r="28" spans="1:6" x14ac:dyDescent="0.25">
      <c r="A28">
        <v>26</v>
      </c>
      <c r="B28" s="2" t="s">
        <v>247</v>
      </c>
      <c r="C28" s="2">
        <v>153</v>
      </c>
      <c r="D28" s="2">
        <v>146</v>
      </c>
      <c r="E28" s="2">
        <v>7</v>
      </c>
      <c r="F28" s="24"/>
    </row>
    <row r="29" spans="1:6" ht="45" x14ac:dyDescent="0.25">
      <c r="A29">
        <v>27</v>
      </c>
      <c r="B29" s="17" t="s">
        <v>252</v>
      </c>
      <c r="C29" s="2">
        <v>41</v>
      </c>
      <c r="D29" s="2">
        <v>34</v>
      </c>
      <c r="E29" s="2">
        <v>7</v>
      </c>
      <c r="F29" s="24"/>
    </row>
    <row r="30" spans="1:6" ht="44.25" customHeight="1" x14ac:dyDescent="0.25">
      <c r="A30">
        <v>28</v>
      </c>
      <c r="B30" s="17" t="s">
        <v>253</v>
      </c>
      <c r="C30" s="2">
        <v>96</v>
      </c>
      <c r="D30" s="2">
        <v>86</v>
      </c>
      <c r="E30" s="2">
        <v>10</v>
      </c>
      <c r="F30" s="24"/>
    </row>
    <row r="31" spans="1:6" ht="30" x14ac:dyDescent="0.25">
      <c r="A31">
        <v>29</v>
      </c>
      <c r="B31" s="17" t="s">
        <v>265</v>
      </c>
      <c r="C31" s="2">
        <v>70</v>
      </c>
      <c r="D31" s="2">
        <v>42</v>
      </c>
      <c r="E31" s="2">
        <v>28</v>
      </c>
      <c r="F31" s="24"/>
    </row>
    <row r="32" spans="1:6" ht="30" x14ac:dyDescent="0.25">
      <c r="A32">
        <v>30</v>
      </c>
      <c r="B32" s="17" t="s">
        <v>266</v>
      </c>
      <c r="C32" s="2">
        <v>76</v>
      </c>
      <c r="D32" s="2">
        <v>54</v>
      </c>
      <c r="E32" s="2">
        <v>22</v>
      </c>
      <c r="F32" s="24">
        <v>23164</v>
      </c>
    </row>
    <row r="33" spans="1:6" ht="42" customHeight="1" x14ac:dyDescent="0.25">
      <c r="A33">
        <v>31</v>
      </c>
      <c r="B33" s="43" t="s">
        <v>274</v>
      </c>
      <c r="C33" s="61"/>
      <c r="D33" s="61"/>
      <c r="E33" s="61">
        <v>5</v>
      </c>
      <c r="F33" s="24">
        <v>336</v>
      </c>
    </row>
    <row r="34" spans="1:6" ht="30" customHeight="1" x14ac:dyDescent="0.25">
      <c r="A34">
        <v>32</v>
      </c>
      <c r="B34" s="17" t="s">
        <v>277</v>
      </c>
      <c r="C34" s="2">
        <v>18</v>
      </c>
      <c r="D34" s="2">
        <v>12</v>
      </c>
      <c r="E34" s="2">
        <v>6</v>
      </c>
      <c r="F34" s="24">
        <v>2535.9</v>
      </c>
    </row>
    <row r="35" spans="1:6" ht="16.5" customHeight="1" x14ac:dyDescent="0.25">
      <c r="A35">
        <v>33</v>
      </c>
      <c r="B35" s="17" t="s">
        <v>287</v>
      </c>
      <c r="C35" s="2">
        <v>18</v>
      </c>
      <c r="D35" s="2">
        <v>17</v>
      </c>
      <c r="E35" s="2">
        <v>1</v>
      </c>
      <c r="F35" s="24"/>
    </row>
    <row r="36" spans="1:6" x14ac:dyDescent="0.25">
      <c r="A36">
        <v>34</v>
      </c>
      <c r="B36" s="43" t="s">
        <v>284</v>
      </c>
      <c r="C36" s="61">
        <v>39</v>
      </c>
      <c r="D36" s="61"/>
      <c r="E36" s="61"/>
      <c r="F36" s="24"/>
    </row>
    <row r="37" spans="1:6" x14ac:dyDescent="0.25">
      <c r="A37">
        <v>35</v>
      </c>
      <c r="B37" s="43" t="s">
        <v>288</v>
      </c>
      <c r="C37" s="61">
        <v>37</v>
      </c>
      <c r="D37" s="61"/>
      <c r="E37" s="61"/>
      <c r="F37" s="24"/>
    </row>
    <row r="38" spans="1:6" ht="27.75" customHeight="1" x14ac:dyDescent="0.25">
      <c r="A38">
        <v>36</v>
      </c>
      <c r="B38" s="43" t="s">
        <v>290</v>
      </c>
      <c r="C38" s="61">
        <v>97</v>
      </c>
      <c r="D38" s="61"/>
      <c r="E38" s="61"/>
      <c r="F38" s="24"/>
    </row>
    <row r="39" spans="1:6" x14ac:dyDescent="0.25">
      <c r="A39">
        <v>37</v>
      </c>
      <c r="B39" s="17" t="s">
        <v>303</v>
      </c>
      <c r="C39" s="2">
        <v>80</v>
      </c>
      <c r="D39" s="2">
        <v>54</v>
      </c>
      <c r="E39" s="2">
        <v>26</v>
      </c>
      <c r="F39" s="24"/>
    </row>
    <row r="40" spans="1:6" x14ac:dyDescent="0.25">
      <c r="A40">
        <v>38</v>
      </c>
      <c r="B40" s="17" t="s">
        <v>307</v>
      </c>
      <c r="C40" s="2">
        <v>37</v>
      </c>
      <c r="D40" s="2">
        <v>2</v>
      </c>
      <c r="E40" s="2">
        <v>35</v>
      </c>
      <c r="F40" s="24">
        <v>1700</v>
      </c>
    </row>
    <row r="41" spans="1:6" x14ac:dyDescent="0.25">
      <c r="A41">
        <v>39</v>
      </c>
      <c r="B41" s="17" t="s">
        <v>309</v>
      </c>
      <c r="C41" s="2">
        <v>34</v>
      </c>
      <c r="D41" s="2">
        <v>25</v>
      </c>
      <c r="E41" s="2">
        <v>9</v>
      </c>
      <c r="F41" s="24">
        <v>5469</v>
      </c>
    </row>
    <row r="42" spans="1:6" ht="30" x14ac:dyDescent="0.25">
      <c r="A42">
        <v>40</v>
      </c>
      <c r="B42" s="43" t="s">
        <v>317</v>
      </c>
      <c r="C42" s="61">
        <v>83</v>
      </c>
      <c r="D42" s="61"/>
      <c r="E42" s="61"/>
      <c r="F42" s="24"/>
    </row>
    <row r="43" spans="1:6" ht="30" x14ac:dyDescent="0.25">
      <c r="A43">
        <v>41</v>
      </c>
      <c r="B43" s="17" t="s">
        <v>322</v>
      </c>
      <c r="C43" s="2"/>
      <c r="D43" s="2">
        <v>20</v>
      </c>
      <c r="E43" s="2"/>
      <c r="F43" s="24"/>
    </row>
    <row r="44" spans="1:6" x14ac:dyDescent="0.25">
      <c r="A44">
        <v>42</v>
      </c>
      <c r="B44" s="17" t="s">
        <v>331</v>
      </c>
      <c r="C44" s="2">
        <v>33</v>
      </c>
      <c r="D44" s="2">
        <v>21</v>
      </c>
      <c r="E44" s="2">
        <v>12</v>
      </c>
      <c r="F44" s="24"/>
    </row>
    <row r="45" spans="1:6" x14ac:dyDescent="0.25">
      <c r="A45">
        <v>43</v>
      </c>
      <c r="B45" s="17" t="s">
        <v>336</v>
      </c>
      <c r="C45" s="2">
        <v>22</v>
      </c>
      <c r="D45" s="2">
        <v>9</v>
      </c>
      <c r="E45" s="2">
        <v>13</v>
      </c>
      <c r="F45" s="24"/>
    </row>
    <row r="46" spans="1:6" x14ac:dyDescent="0.25">
      <c r="A46">
        <v>44</v>
      </c>
      <c r="B46" s="17" t="s">
        <v>340</v>
      </c>
      <c r="C46" s="2">
        <v>43</v>
      </c>
      <c r="D46" s="2">
        <v>35</v>
      </c>
      <c r="E46" s="2">
        <v>8</v>
      </c>
      <c r="F46" s="24"/>
    </row>
    <row r="47" spans="1:6" ht="30.75" customHeight="1" x14ac:dyDescent="0.25">
      <c r="A47">
        <v>45</v>
      </c>
      <c r="B47" s="17" t="s">
        <v>341</v>
      </c>
      <c r="C47" s="2">
        <v>36</v>
      </c>
      <c r="D47" s="2">
        <v>25</v>
      </c>
      <c r="E47" s="2">
        <v>11</v>
      </c>
      <c r="F47" s="24">
        <v>3852.5</v>
      </c>
    </row>
    <row r="48" spans="1:6" ht="42.75" customHeight="1" x14ac:dyDescent="0.25">
      <c r="A48">
        <v>46</v>
      </c>
      <c r="B48" s="43" t="s">
        <v>345</v>
      </c>
      <c r="C48" s="61">
        <v>59</v>
      </c>
      <c r="D48" s="61"/>
      <c r="E48" s="61"/>
      <c r="F48" s="24">
        <v>16960.3</v>
      </c>
    </row>
    <row r="49" spans="1:6" ht="42.75" customHeight="1" x14ac:dyDescent="0.25">
      <c r="A49">
        <v>47</v>
      </c>
      <c r="B49" s="43" t="s">
        <v>352</v>
      </c>
      <c r="C49" s="61">
        <v>73</v>
      </c>
      <c r="D49" s="61"/>
      <c r="E49" s="61"/>
      <c r="F49" s="24">
        <v>6965.4</v>
      </c>
    </row>
    <row r="50" spans="1:6" ht="44.25" customHeight="1" x14ac:dyDescent="0.25">
      <c r="A50">
        <v>48</v>
      </c>
      <c r="B50" s="17" t="s">
        <v>358</v>
      </c>
      <c r="C50" s="2">
        <v>65</v>
      </c>
      <c r="D50" s="2">
        <v>45</v>
      </c>
      <c r="E50" s="2">
        <v>20</v>
      </c>
      <c r="F50" s="24">
        <v>18545.3</v>
      </c>
    </row>
    <row r="51" spans="1:6" ht="29.25" customHeight="1" x14ac:dyDescent="0.25">
      <c r="A51">
        <v>49</v>
      </c>
      <c r="B51" s="17" t="s">
        <v>359</v>
      </c>
      <c r="C51" s="2">
        <v>140</v>
      </c>
      <c r="D51" s="2">
        <v>50</v>
      </c>
      <c r="E51" s="2">
        <v>90</v>
      </c>
      <c r="F51" s="24"/>
    </row>
    <row r="52" spans="1:6" ht="16.5" customHeight="1" x14ac:dyDescent="0.25">
      <c r="A52">
        <v>50</v>
      </c>
      <c r="B52" s="17" t="s">
        <v>369</v>
      </c>
      <c r="C52" s="2">
        <v>14</v>
      </c>
      <c r="D52" s="2">
        <v>10</v>
      </c>
      <c r="E52" s="2">
        <v>4</v>
      </c>
      <c r="F52" s="24">
        <v>1392</v>
      </c>
    </row>
    <row r="53" spans="1:6" ht="30" x14ac:dyDescent="0.25">
      <c r="A53">
        <v>51</v>
      </c>
      <c r="B53" s="43" t="s">
        <v>372</v>
      </c>
      <c r="C53" s="61">
        <v>28</v>
      </c>
      <c r="D53" s="61"/>
      <c r="E53" s="61"/>
      <c r="F53" s="24"/>
    </row>
    <row r="54" spans="1:6" ht="45.75" customHeight="1" x14ac:dyDescent="0.25">
      <c r="A54">
        <v>52</v>
      </c>
      <c r="B54" s="43" t="s">
        <v>376</v>
      </c>
      <c r="C54" s="61">
        <v>43</v>
      </c>
      <c r="D54" s="61"/>
      <c r="E54" s="61"/>
      <c r="F54" s="2">
        <v>15600.5</v>
      </c>
    </row>
    <row r="55" spans="1:6" ht="30" x14ac:dyDescent="0.25">
      <c r="A55">
        <v>53</v>
      </c>
      <c r="B55" s="43" t="s">
        <v>381</v>
      </c>
      <c r="C55" s="61">
        <v>37</v>
      </c>
      <c r="D55" s="61"/>
      <c r="E55" s="61"/>
      <c r="F55" s="24">
        <v>7796</v>
      </c>
    </row>
    <row r="56" spans="1:6" ht="29.25" customHeight="1" x14ac:dyDescent="0.25">
      <c r="A56">
        <v>54</v>
      </c>
      <c r="B56" s="17" t="s">
        <v>382</v>
      </c>
      <c r="C56" s="2">
        <v>51</v>
      </c>
      <c r="D56" s="2">
        <v>38</v>
      </c>
      <c r="E56" s="2">
        <v>13</v>
      </c>
      <c r="F56" s="24">
        <v>20354</v>
      </c>
    </row>
    <row r="57" spans="1:6" ht="30" customHeight="1" x14ac:dyDescent="0.25">
      <c r="A57">
        <v>55</v>
      </c>
      <c r="B57" s="43" t="s">
        <v>389</v>
      </c>
      <c r="C57" s="61">
        <v>29</v>
      </c>
      <c r="D57" s="61"/>
      <c r="E57" s="61"/>
      <c r="F57" s="24">
        <v>10713.9</v>
      </c>
    </row>
    <row r="58" spans="1:6" ht="30.75" customHeight="1" x14ac:dyDescent="0.25">
      <c r="A58">
        <v>56</v>
      </c>
      <c r="B58" s="17" t="s">
        <v>392</v>
      </c>
      <c r="C58" s="2">
        <v>50</v>
      </c>
      <c r="D58" s="2">
        <v>41</v>
      </c>
      <c r="E58" s="2">
        <v>9</v>
      </c>
      <c r="F58" s="24">
        <v>16498.5</v>
      </c>
    </row>
    <row r="59" spans="1:6" x14ac:dyDescent="0.25">
      <c r="A59">
        <v>57</v>
      </c>
      <c r="B59" s="17" t="s">
        <v>398</v>
      </c>
      <c r="C59" s="2">
        <v>83</v>
      </c>
      <c r="D59" s="2">
        <v>63</v>
      </c>
      <c r="E59" s="2">
        <v>20</v>
      </c>
      <c r="F59" s="24"/>
    </row>
    <row r="60" spans="1:6" ht="27.75" customHeight="1" x14ac:dyDescent="0.25">
      <c r="A60">
        <v>58</v>
      </c>
      <c r="B60" s="43" t="s">
        <v>399</v>
      </c>
      <c r="C60" s="61">
        <v>26</v>
      </c>
      <c r="D60" s="61"/>
      <c r="E60" s="61"/>
      <c r="F60" s="24">
        <v>8254.7000000000007</v>
      </c>
    </row>
    <row r="61" spans="1:6" ht="32.25" customHeight="1" x14ac:dyDescent="0.25">
      <c r="A61">
        <v>59</v>
      </c>
      <c r="B61" s="43" t="s">
        <v>402</v>
      </c>
      <c r="C61" s="61">
        <v>26</v>
      </c>
      <c r="D61" s="61"/>
      <c r="E61" s="61"/>
      <c r="F61" s="24">
        <v>500</v>
      </c>
    </row>
    <row r="62" spans="1:6" ht="31.5" customHeight="1" x14ac:dyDescent="0.25">
      <c r="A62">
        <v>60</v>
      </c>
      <c r="B62" s="17" t="s">
        <v>408</v>
      </c>
      <c r="C62" s="2">
        <v>26</v>
      </c>
      <c r="D62" s="2">
        <v>24</v>
      </c>
      <c r="E62" s="2">
        <v>2</v>
      </c>
      <c r="F62" s="24">
        <v>3772.5</v>
      </c>
    </row>
    <row r="63" spans="1:6" ht="60" customHeight="1" x14ac:dyDescent="0.25">
      <c r="A63">
        <v>61</v>
      </c>
      <c r="B63" s="43" t="s">
        <v>412</v>
      </c>
      <c r="C63" s="61">
        <v>60</v>
      </c>
      <c r="D63" s="61"/>
      <c r="E63" s="61"/>
      <c r="F63" s="24">
        <v>18891.099999999999</v>
      </c>
    </row>
    <row r="64" spans="1:6" x14ac:dyDescent="0.25">
      <c r="A64">
        <v>62</v>
      </c>
      <c r="B64" s="43" t="s">
        <v>419</v>
      </c>
      <c r="C64" s="61">
        <v>96</v>
      </c>
      <c r="D64" s="61"/>
      <c r="E64" s="61"/>
      <c r="F64" s="24">
        <v>7149</v>
      </c>
    </row>
    <row r="65" spans="1:6" ht="27" customHeight="1" x14ac:dyDescent="0.25">
      <c r="A65">
        <v>63</v>
      </c>
      <c r="B65" s="43" t="s">
        <v>424</v>
      </c>
      <c r="C65" s="61">
        <v>122</v>
      </c>
      <c r="D65" s="61"/>
      <c r="E65" s="61"/>
      <c r="F65" s="24"/>
    </row>
    <row r="66" spans="1:6" ht="15" customHeight="1" x14ac:dyDescent="0.25">
      <c r="A66">
        <v>64</v>
      </c>
      <c r="B66" s="17" t="s">
        <v>427</v>
      </c>
      <c r="C66" s="2">
        <v>90</v>
      </c>
      <c r="D66" s="2">
        <v>78</v>
      </c>
      <c r="E66" s="2">
        <v>12</v>
      </c>
      <c r="F66" s="24">
        <v>26855.5</v>
      </c>
    </row>
    <row r="67" spans="1:6" ht="48" customHeight="1" x14ac:dyDescent="0.25">
      <c r="A67">
        <v>65</v>
      </c>
      <c r="B67" s="17" t="s">
        <v>428</v>
      </c>
      <c r="C67" s="2">
        <v>81</v>
      </c>
      <c r="D67" s="2">
        <v>64</v>
      </c>
      <c r="E67" s="2">
        <v>17</v>
      </c>
      <c r="F67" s="24"/>
    </row>
    <row r="68" spans="1:6" x14ac:dyDescent="0.25">
      <c r="A68">
        <v>66</v>
      </c>
      <c r="B68" s="17" t="s">
        <v>435</v>
      </c>
      <c r="C68" s="2">
        <v>76</v>
      </c>
      <c r="D68" s="2">
        <v>71</v>
      </c>
      <c r="E68" s="2">
        <v>5</v>
      </c>
      <c r="F68" s="24"/>
    </row>
    <row r="69" spans="1:6" ht="44.25" customHeight="1" x14ac:dyDescent="0.25">
      <c r="A69">
        <v>67</v>
      </c>
      <c r="B69" s="43" t="s">
        <v>438</v>
      </c>
      <c r="C69" s="61">
        <v>15</v>
      </c>
      <c r="D69" s="61"/>
      <c r="E69" s="61"/>
      <c r="F69" s="24"/>
    </row>
    <row r="70" spans="1:6" ht="30" x14ac:dyDescent="0.25">
      <c r="A70">
        <v>68</v>
      </c>
      <c r="B70" s="43" t="s">
        <v>443</v>
      </c>
      <c r="C70" s="61">
        <v>53</v>
      </c>
      <c r="D70" s="61"/>
      <c r="E70" s="61"/>
      <c r="F70" s="24"/>
    </row>
    <row r="71" spans="1:6" x14ac:dyDescent="0.25">
      <c r="A71">
        <v>69</v>
      </c>
      <c r="B71" s="17" t="s">
        <v>447</v>
      </c>
      <c r="C71" s="2">
        <v>216</v>
      </c>
      <c r="D71" s="2">
        <v>176</v>
      </c>
      <c r="E71" s="2">
        <v>40</v>
      </c>
      <c r="F71" s="24"/>
    </row>
    <row r="72" spans="1:6" ht="28.5" customHeight="1" x14ac:dyDescent="0.25">
      <c r="A72">
        <v>70</v>
      </c>
      <c r="B72" s="17" t="s">
        <v>450</v>
      </c>
      <c r="C72" s="2">
        <v>27</v>
      </c>
      <c r="D72" s="2">
        <v>22</v>
      </c>
      <c r="E72" s="2">
        <v>5</v>
      </c>
      <c r="F72" s="24"/>
    </row>
    <row r="73" spans="1:6" ht="34.5" customHeight="1" x14ac:dyDescent="0.25">
      <c r="A73">
        <v>71</v>
      </c>
      <c r="B73" s="17" t="s">
        <v>456</v>
      </c>
      <c r="C73" s="2">
        <v>177</v>
      </c>
      <c r="D73" s="2">
        <v>140</v>
      </c>
      <c r="E73" s="2">
        <v>37</v>
      </c>
      <c r="F73" s="24"/>
    </row>
    <row r="74" spans="1:6" ht="29.25" customHeight="1" x14ac:dyDescent="0.25">
      <c r="A74">
        <v>72</v>
      </c>
      <c r="B74" s="17" t="s">
        <v>464</v>
      </c>
      <c r="C74" s="2">
        <v>79</v>
      </c>
      <c r="D74" s="2">
        <v>52</v>
      </c>
      <c r="E74" s="2">
        <v>27</v>
      </c>
      <c r="F74" s="24"/>
    </row>
    <row r="75" spans="1:6" ht="44.25" customHeight="1" x14ac:dyDescent="0.25">
      <c r="A75">
        <v>73</v>
      </c>
      <c r="B75" s="17" t="s">
        <v>467</v>
      </c>
      <c r="C75" s="2">
        <v>61</v>
      </c>
      <c r="D75" s="2">
        <v>53</v>
      </c>
      <c r="E75" s="2">
        <v>8</v>
      </c>
      <c r="F75" s="24"/>
    </row>
    <row r="76" spans="1:6" ht="27.75" customHeight="1" x14ac:dyDescent="0.25">
      <c r="A76">
        <v>74</v>
      </c>
      <c r="B76" s="17" t="s">
        <v>472</v>
      </c>
      <c r="C76" s="2">
        <v>81</v>
      </c>
      <c r="D76" s="2">
        <v>30</v>
      </c>
      <c r="E76" s="2">
        <v>51</v>
      </c>
      <c r="F76" s="24"/>
    </row>
    <row r="77" spans="1:6" ht="29.25" customHeight="1" x14ac:dyDescent="0.25">
      <c r="A77">
        <v>75</v>
      </c>
      <c r="B77" s="17" t="s">
        <v>487</v>
      </c>
      <c r="C77" s="2">
        <v>176</v>
      </c>
      <c r="D77" s="2">
        <v>147</v>
      </c>
      <c r="E77" s="2">
        <v>29</v>
      </c>
      <c r="F77" s="24"/>
    </row>
    <row r="78" spans="1:6" ht="30" x14ac:dyDescent="0.25">
      <c r="A78">
        <v>76</v>
      </c>
      <c r="B78" s="43" t="s">
        <v>490</v>
      </c>
      <c r="C78" s="61">
        <v>71</v>
      </c>
      <c r="D78" s="61"/>
      <c r="E78" s="61"/>
      <c r="F78" s="24"/>
    </row>
    <row r="79" spans="1:6" ht="60" customHeight="1" x14ac:dyDescent="0.25">
      <c r="A79">
        <v>77</v>
      </c>
      <c r="B79" s="17" t="s">
        <v>506</v>
      </c>
      <c r="C79" s="2">
        <v>65</v>
      </c>
      <c r="D79" s="2">
        <v>60</v>
      </c>
      <c r="E79" s="2">
        <v>5</v>
      </c>
      <c r="F79" s="24"/>
    </row>
    <row r="80" spans="1:6" ht="30" customHeight="1" x14ac:dyDescent="0.25">
      <c r="A80">
        <v>78</v>
      </c>
      <c r="B80" s="17" t="s">
        <v>513</v>
      </c>
      <c r="C80" s="2">
        <v>22</v>
      </c>
      <c r="D80" s="2">
        <v>12</v>
      </c>
      <c r="E80" s="2">
        <v>10</v>
      </c>
      <c r="F80" s="24">
        <v>8580</v>
      </c>
    </row>
    <row r="81" spans="1:6" ht="30.75" customHeight="1" x14ac:dyDescent="0.25">
      <c r="A81">
        <v>79</v>
      </c>
      <c r="B81" s="17" t="s">
        <v>514</v>
      </c>
      <c r="C81" s="2">
        <v>84</v>
      </c>
      <c r="D81" s="2">
        <v>70</v>
      </c>
      <c r="E81" s="2">
        <v>14</v>
      </c>
      <c r="F81" s="24">
        <v>15989.9</v>
      </c>
    </row>
    <row r="82" spans="1:6" ht="45" x14ac:dyDescent="0.25">
      <c r="A82">
        <v>80</v>
      </c>
      <c r="B82" s="43" t="s">
        <v>522</v>
      </c>
      <c r="C82" s="61">
        <v>43</v>
      </c>
      <c r="D82" s="61"/>
      <c r="E82" s="61"/>
      <c r="F82" s="24">
        <v>11000</v>
      </c>
    </row>
    <row r="83" spans="1:6" ht="44.25" customHeight="1" x14ac:dyDescent="0.25">
      <c r="A83">
        <v>81</v>
      </c>
      <c r="B83" s="42" t="s">
        <v>530</v>
      </c>
      <c r="C83" s="2"/>
      <c r="D83" s="2"/>
      <c r="E83" s="2"/>
      <c r="F83" s="2"/>
    </row>
    <row r="84" spans="1:6" ht="30.75" customHeight="1" x14ac:dyDescent="0.25">
      <c r="A84">
        <v>82</v>
      </c>
      <c r="B84" s="17" t="s">
        <v>525</v>
      </c>
      <c r="C84" s="2">
        <v>26</v>
      </c>
      <c r="D84" s="2">
        <v>18</v>
      </c>
      <c r="E84" s="2">
        <v>8</v>
      </c>
      <c r="F84" s="24">
        <v>4808.3</v>
      </c>
    </row>
    <row r="85" spans="1:6" ht="28.5" customHeight="1" x14ac:dyDescent="0.25">
      <c r="A85">
        <v>83</v>
      </c>
      <c r="B85" s="17" t="s">
        <v>526</v>
      </c>
      <c r="C85" s="2">
        <v>25</v>
      </c>
      <c r="D85" s="2">
        <v>20</v>
      </c>
      <c r="E85" s="2">
        <v>5</v>
      </c>
      <c r="F85" s="24">
        <v>7983.8</v>
      </c>
    </row>
    <row r="86" spans="1:6" ht="30" customHeight="1" x14ac:dyDescent="0.25">
      <c r="A86">
        <v>84</v>
      </c>
      <c r="B86" s="17" t="s">
        <v>533</v>
      </c>
      <c r="C86" s="2">
        <v>58</v>
      </c>
      <c r="D86" s="2">
        <v>55</v>
      </c>
      <c r="E86" s="2">
        <v>3</v>
      </c>
      <c r="F86" s="24">
        <v>7081</v>
      </c>
    </row>
    <row r="87" spans="1:6" ht="27.75" customHeight="1" x14ac:dyDescent="0.25">
      <c r="A87">
        <v>85</v>
      </c>
      <c r="B87" s="17" t="s">
        <v>539</v>
      </c>
      <c r="C87" s="2">
        <v>23</v>
      </c>
      <c r="D87" s="2">
        <v>18</v>
      </c>
      <c r="E87" s="2">
        <v>5</v>
      </c>
      <c r="F87" s="24">
        <v>5579.1</v>
      </c>
    </row>
    <row r="88" spans="1:6" ht="28.5" customHeight="1" x14ac:dyDescent="0.25">
      <c r="A88">
        <v>86</v>
      </c>
      <c r="B88" s="17" t="s">
        <v>553</v>
      </c>
      <c r="C88" s="2">
        <v>182</v>
      </c>
      <c r="D88" s="2"/>
      <c r="E88" s="2"/>
      <c r="F88" s="24"/>
    </row>
    <row r="89" spans="1:6" ht="27" customHeight="1" x14ac:dyDescent="0.25">
      <c r="A89">
        <v>87</v>
      </c>
      <c r="B89" s="17" t="s">
        <v>554</v>
      </c>
      <c r="C89" s="2">
        <v>101</v>
      </c>
      <c r="D89" s="2"/>
      <c r="E89" s="2"/>
      <c r="F89" s="24">
        <v>16940.8</v>
      </c>
    </row>
    <row r="90" spans="1:6" ht="30.75" customHeight="1" x14ac:dyDescent="0.25">
      <c r="A90">
        <v>88</v>
      </c>
      <c r="B90" s="17" t="s">
        <v>558</v>
      </c>
      <c r="C90" s="2">
        <v>29</v>
      </c>
      <c r="D90" s="2"/>
      <c r="E90" s="2"/>
      <c r="F90" s="24">
        <v>8401.5</v>
      </c>
    </row>
    <row r="91" spans="1:6" ht="29.25" customHeight="1" x14ac:dyDescent="0.25">
      <c r="A91">
        <v>89</v>
      </c>
      <c r="B91" s="17" t="s">
        <v>562</v>
      </c>
      <c r="C91" s="2">
        <v>37</v>
      </c>
      <c r="D91" s="2">
        <v>27</v>
      </c>
      <c r="E91" s="2">
        <v>10</v>
      </c>
      <c r="F91" s="24"/>
    </row>
    <row r="92" spans="1:6" x14ac:dyDescent="0.25">
      <c r="A92">
        <v>90</v>
      </c>
      <c r="B92" s="17" t="s">
        <v>569</v>
      </c>
      <c r="C92" s="2">
        <v>65</v>
      </c>
      <c r="D92" s="2">
        <v>60</v>
      </c>
      <c r="E92" s="2">
        <v>5</v>
      </c>
      <c r="F92" s="24"/>
    </row>
    <row r="93" spans="1:6" ht="28.5" customHeight="1" x14ac:dyDescent="0.25">
      <c r="A93">
        <v>91</v>
      </c>
      <c r="B93" s="17" t="s">
        <v>572</v>
      </c>
      <c r="C93" s="17">
        <v>22</v>
      </c>
      <c r="D93" s="17">
        <v>16</v>
      </c>
      <c r="E93" s="17">
        <v>6</v>
      </c>
      <c r="F93" s="34">
        <v>3500.7</v>
      </c>
    </row>
    <row r="94" spans="1:6" x14ac:dyDescent="0.25">
      <c r="A94">
        <v>92</v>
      </c>
      <c r="B94" s="17" t="s">
        <v>576</v>
      </c>
      <c r="C94" s="17">
        <v>21</v>
      </c>
      <c r="D94" s="17">
        <v>17</v>
      </c>
      <c r="E94" s="17">
        <v>4</v>
      </c>
      <c r="F94" s="34">
        <v>20950</v>
      </c>
    </row>
    <row r="95" spans="1:6" x14ac:dyDescent="0.25">
      <c r="A95" s="53"/>
      <c r="B95" s="54"/>
      <c r="C95" s="54">
        <f>SUM(C3:C94)</f>
        <v>5338</v>
      </c>
      <c r="D95" s="54">
        <f>SUM(D3:D94)</f>
        <v>2934</v>
      </c>
      <c r="E95" s="54">
        <f>SUM(E3:E94)</f>
        <v>892</v>
      </c>
      <c r="F95" s="55"/>
    </row>
    <row r="96" spans="1:6" ht="30" x14ac:dyDescent="0.25">
      <c r="A96">
        <v>1</v>
      </c>
      <c r="B96" s="17" t="s">
        <v>582</v>
      </c>
      <c r="C96" s="17">
        <v>42</v>
      </c>
      <c r="D96" s="17">
        <v>23</v>
      </c>
      <c r="E96" s="17">
        <v>19</v>
      </c>
      <c r="F96" s="34"/>
    </row>
    <row r="97" spans="1:6" ht="27.75" customHeight="1" x14ac:dyDescent="0.25">
      <c r="A97">
        <v>2</v>
      </c>
      <c r="B97" s="43" t="s">
        <v>583</v>
      </c>
      <c r="C97" s="43">
        <v>17</v>
      </c>
      <c r="D97" s="43"/>
      <c r="E97" s="43"/>
      <c r="F97" s="64">
        <v>1800.5</v>
      </c>
    </row>
    <row r="98" spans="1:6" ht="29.25" customHeight="1" x14ac:dyDescent="0.25">
      <c r="A98">
        <v>3</v>
      </c>
      <c r="B98" s="17" t="s">
        <v>597</v>
      </c>
      <c r="C98" s="17">
        <v>48</v>
      </c>
      <c r="D98" s="17">
        <v>19</v>
      </c>
      <c r="E98" s="17">
        <v>29</v>
      </c>
      <c r="F98" s="34"/>
    </row>
    <row r="99" spans="1:6" ht="32.25" customHeight="1" x14ac:dyDescent="0.25">
      <c r="A99">
        <v>4</v>
      </c>
      <c r="B99" s="17" t="s">
        <v>598</v>
      </c>
      <c r="C99" s="17">
        <v>15</v>
      </c>
      <c r="D99" s="17">
        <v>5</v>
      </c>
      <c r="E99" s="17">
        <v>10</v>
      </c>
      <c r="F99" s="34"/>
    </row>
    <row r="100" spans="1:6" ht="20.25" customHeight="1" x14ac:dyDescent="0.25">
      <c r="A100">
        <v>5</v>
      </c>
      <c r="B100" s="43" t="s">
        <v>821</v>
      </c>
      <c r="C100" s="17"/>
      <c r="D100" s="17"/>
      <c r="E100" s="17"/>
      <c r="F100" s="34"/>
    </row>
    <row r="101" spans="1:6" ht="18" customHeight="1" x14ac:dyDescent="0.25">
      <c r="A101">
        <v>6</v>
      </c>
      <c r="B101" s="17" t="s">
        <v>609</v>
      </c>
      <c r="C101" s="17">
        <v>30</v>
      </c>
      <c r="D101" s="17">
        <v>15</v>
      </c>
      <c r="E101" s="17">
        <v>15</v>
      </c>
      <c r="F101" s="34"/>
    </row>
    <row r="102" spans="1:6" ht="30.75" customHeight="1" x14ac:dyDescent="0.25">
      <c r="A102">
        <v>7</v>
      </c>
      <c r="B102" s="17" t="s">
        <v>614</v>
      </c>
      <c r="C102" s="17">
        <v>51</v>
      </c>
      <c r="D102" s="17">
        <v>42</v>
      </c>
      <c r="E102" s="17">
        <v>9</v>
      </c>
      <c r="F102" s="34"/>
    </row>
    <row r="103" spans="1:6" ht="30" x14ac:dyDescent="0.25">
      <c r="A103">
        <v>8</v>
      </c>
      <c r="B103" s="17" t="s">
        <v>620</v>
      </c>
      <c r="C103" s="17">
        <v>50</v>
      </c>
      <c r="D103" s="17">
        <v>42</v>
      </c>
      <c r="E103" s="17">
        <v>8</v>
      </c>
      <c r="F103" s="34">
        <v>12208</v>
      </c>
    </row>
    <row r="104" spans="1:6" x14ac:dyDescent="0.25">
      <c r="A104">
        <v>9</v>
      </c>
      <c r="B104" s="17" t="s">
        <v>622</v>
      </c>
      <c r="C104" s="17">
        <v>23</v>
      </c>
      <c r="D104" s="17"/>
      <c r="E104" s="17"/>
      <c r="F104" s="34">
        <v>2450</v>
      </c>
    </row>
    <row r="105" spans="1:6" ht="28.5" customHeight="1" x14ac:dyDescent="0.25">
      <c r="A105">
        <v>10</v>
      </c>
      <c r="B105" s="43" t="s">
        <v>627</v>
      </c>
      <c r="C105" s="43">
        <v>25</v>
      </c>
      <c r="D105" s="43"/>
      <c r="E105" s="43"/>
      <c r="F105" s="64">
        <v>1134</v>
      </c>
    </row>
    <row r="106" spans="1:6" x14ac:dyDescent="0.25">
      <c r="A106">
        <v>11</v>
      </c>
      <c r="B106" s="17" t="s">
        <v>630</v>
      </c>
      <c r="C106" s="17">
        <v>57</v>
      </c>
      <c r="D106" s="17">
        <v>46</v>
      </c>
      <c r="E106" s="17">
        <v>11</v>
      </c>
      <c r="F106" s="34">
        <v>16465.8</v>
      </c>
    </row>
    <row r="107" spans="1:6" x14ac:dyDescent="0.25">
      <c r="A107">
        <v>12</v>
      </c>
      <c r="B107" s="17" t="s">
        <v>631</v>
      </c>
      <c r="C107" s="17">
        <v>55</v>
      </c>
      <c r="D107" s="17"/>
      <c r="E107" s="17"/>
      <c r="F107" s="34"/>
    </row>
    <row r="108" spans="1:6" ht="28.5" customHeight="1" x14ac:dyDescent="0.25">
      <c r="A108">
        <v>13</v>
      </c>
      <c r="B108" s="43" t="s">
        <v>641</v>
      </c>
      <c r="C108" s="43"/>
      <c r="D108" s="43"/>
      <c r="E108" s="43"/>
      <c r="F108" s="64"/>
    </row>
    <row r="109" spans="1:6" ht="17.25" customHeight="1" x14ac:dyDescent="0.25">
      <c r="A109">
        <v>14</v>
      </c>
      <c r="B109" s="43" t="s">
        <v>645</v>
      </c>
      <c r="C109" s="43"/>
      <c r="D109" s="43"/>
      <c r="E109" s="43"/>
      <c r="F109" s="64"/>
    </row>
    <row r="110" spans="1:6" ht="29.25" customHeight="1" x14ac:dyDescent="0.25">
      <c r="A110">
        <v>15</v>
      </c>
      <c r="B110" s="17" t="s">
        <v>651</v>
      </c>
      <c r="C110" s="17">
        <v>47</v>
      </c>
      <c r="D110" s="17">
        <v>12</v>
      </c>
      <c r="E110" s="17">
        <v>35</v>
      </c>
      <c r="F110" s="34">
        <v>12406.6</v>
      </c>
    </row>
    <row r="111" spans="1:6" ht="30" x14ac:dyDescent="0.25">
      <c r="A111">
        <v>16</v>
      </c>
      <c r="B111" s="43" t="s">
        <v>653</v>
      </c>
      <c r="C111" s="17"/>
      <c r="D111" s="17"/>
      <c r="E111" s="17"/>
      <c r="F111" s="34"/>
    </row>
    <row r="112" spans="1:6" ht="16.5" customHeight="1" x14ac:dyDescent="0.25">
      <c r="A112">
        <v>17</v>
      </c>
      <c r="B112" s="17" t="s">
        <v>656</v>
      </c>
      <c r="C112" s="17">
        <v>27</v>
      </c>
      <c r="D112" s="17">
        <v>21</v>
      </c>
      <c r="E112" s="17">
        <v>6</v>
      </c>
      <c r="F112" s="34"/>
    </row>
    <row r="113" spans="1:6" ht="30.75" customHeight="1" x14ac:dyDescent="0.25">
      <c r="A113">
        <v>18</v>
      </c>
      <c r="B113" s="17" t="s">
        <v>659</v>
      </c>
      <c r="C113" s="17">
        <v>11</v>
      </c>
      <c r="D113" s="17">
        <v>7</v>
      </c>
      <c r="E113" s="17">
        <v>4</v>
      </c>
      <c r="F113" s="17"/>
    </row>
    <row r="114" spans="1:6" ht="31.5" customHeight="1" x14ac:dyDescent="0.25">
      <c r="A114">
        <v>19</v>
      </c>
      <c r="B114" s="17" t="s">
        <v>665</v>
      </c>
      <c r="C114" s="17">
        <v>51</v>
      </c>
      <c r="D114" s="17">
        <v>20</v>
      </c>
      <c r="E114" s="17">
        <v>31</v>
      </c>
      <c r="F114" s="34"/>
    </row>
    <row r="115" spans="1:6" x14ac:dyDescent="0.25">
      <c r="A115">
        <v>20</v>
      </c>
      <c r="B115" s="17" t="s">
        <v>668</v>
      </c>
      <c r="C115" s="17">
        <v>126</v>
      </c>
      <c r="D115" s="17">
        <v>93</v>
      </c>
      <c r="E115" s="17">
        <v>33</v>
      </c>
      <c r="F115" s="34"/>
    </row>
    <row r="116" spans="1:6" ht="45.75" customHeight="1" x14ac:dyDescent="0.25">
      <c r="A116">
        <v>21</v>
      </c>
      <c r="B116" s="43" t="s">
        <v>669</v>
      </c>
      <c r="C116" s="17"/>
      <c r="D116" s="17"/>
      <c r="E116" s="17"/>
      <c r="F116" s="34"/>
    </row>
    <row r="117" spans="1:6" ht="44.25" customHeight="1" x14ac:dyDescent="0.25">
      <c r="A117">
        <v>22</v>
      </c>
      <c r="B117" s="17" t="s">
        <v>670</v>
      </c>
      <c r="C117" s="17">
        <v>32</v>
      </c>
      <c r="D117" s="17">
        <v>26</v>
      </c>
      <c r="E117" s="17">
        <v>6</v>
      </c>
      <c r="F117" s="34">
        <v>14650</v>
      </c>
    </row>
    <row r="118" spans="1:6" x14ac:dyDescent="0.25">
      <c r="A118">
        <v>23</v>
      </c>
      <c r="B118" s="17" t="s">
        <v>674</v>
      </c>
      <c r="C118" s="17">
        <v>17</v>
      </c>
      <c r="D118" s="17">
        <v>12</v>
      </c>
      <c r="E118" s="17">
        <v>5</v>
      </c>
      <c r="F118" s="34"/>
    </row>
    <row r="119" spans="1:6" ht="29.25" customHeight="1" x14ac:dyDescent="0.25">
      <c r="A119">
        <v>24</v>
      </c>
      <c r="B119" s="17" t="s">
        <v>680</v>
      </c>
      <c r="C119" s="17">
        <v>36</v>
      </c>
      <c r="D119" s="17">
        <v>23</v>
      </c>
      <c r="E119" s="17">
        <v>13</v>
      </c>
      <c r="F119" s="34"/>
    </row>
    <row r="120" spans="1:6" ht="31.5" customHeight="1" x14ac:dyDescent="0.25">
      <c r="A120">
        <v>25</v>
      </c>
      <c r="B120" s="17" t="s">
        <v>686</v>
      </c>
      <c r="C120" s="17">
        <v>21</v>
      </c>
      <c r="D120" s="17">
        <v>2</v>
      </c>
      <c r="E120" s="17">
        <v>19</v>
      </c>
      <c r="F120" s="34"/>
    </row>
    <row r="121" spans="1:6" ht="30" x14ac:dyDescent="0.25">
      <c r="A121">
        <v>26</v>
      </c>
      <c r="B121" s="17" t="s">
        <v>687</v>
      </c>
      <c r="C121" s="17">
        <v>70</v>
      </c>
      <c r="D121" s="17">
        <v>49</v>
      </c>
      <c r="E121" s="17">
        <v>21</v>
      </c>
      <c r="F121" s="34"/>
    </row>
    <row r="122" spans="1:6" ht="29.25" customHeight="1" x14ac:dyDescent="0.25">
      <c r="A122">
        <v>27</v>
      </c>
      <c r="B122" s="17" t="s">
        <v>696</v>
      </c>
      <c r="C122" s="17">
        <v>23</v>
      </c>
      <c r="D122" s="17">
        <v>10</v>
      </c>
      <c r="E122" s="17">
        <v>13</v>
      </c>
      <c r="F122" s="34"/>
    </row>
    <row r="123" spans="1:6" ht="30.75" customHeight="1" x14ac:dyDescent="0.25">
      <c r="A123">
        <v>28</v>
      </c>
      <c r="B123" s="17" t="s">
        <v>697</v>
      </c>
      <c r="C123" s="17">
        <v>34</v>
      </c>
      <c r="D123" s="17">
        <v>27</v>
      </c>
      <c r="E123" s="17">
        <v>7</v>
      </c>
      <c r="F123" s="34"/>
    </row>
    <row r="124" spans="1:6" ht="28.5" customHeight="1" x14ac:dyDescent="0.25">
      <c r="A124">
        <v>29</v>
      </c>
      <c r="B124" s="43" t="s">
        <v>699</v>
      </c>
      <c r="C124" s="43">
        <v>58</v>
      </c>
      <c r="D124" s="43"/>
      <c r="E124" s="43"/>
      <c r="F124" s="64"/>
    </row>
    <row r="125" spans="1:6" ht="29.25" customHeight="1" x14ac:dyDescent="0.25">
      <c r="A125">
        <v>30</v>
      </c>
      <c r="B125" s="17" t="s">
        <v>707</v>
      </c>
      <c r="C125" s="17">
        <v>32</v>
      </c>
      <c r="D125" s="17">
        <v>8</v>
      </c>
      <c r="E125" s="17">
        <v>24</v>
      </c>
      <c r="F125" s="34">
        <v>2118</v>
      </c>
    </row>
    <row r="126" spans="1:6" ht="30.75" customHeight="1" x14ac:dyDescent="0.25">
      <c r="A126">
        <v>31</v>
      </c>
      <c r="B126" s="17" t="s">
        <v>708</v>
      </c>
      <c r="C126" s="17">
        <v>36</v>
      </c>
      <c r="D126" s="17">
        <v>26</v>
      </c>
      <c r="E126" s="17">
        <v>10</v>
      </c>
      <c r="F126" s="34">
        <v>6250</v>
      </c>
    </row>
    <row r="127" spans="1:6" ht="45" customHeight="1" x14ac:dyDescent="0.25">
      <c r="A127">
        <v>32</v>
      </c>
      <c r="B127" s="17" t="s">
        <v>714</v>
      </c>
      <c r="C127" s="17">
        <v>16</v>
      </c>
      <c r="D127" s="17">
        <v>12</v>
      </c>
      <c r="E127" s="17">
        <v>4</v>
      </c>
      <c r="F127" s="34"/>
    </row>
    <row r="128" spans="1:6" ht="33" customHeight="1" x14ac:dyDescent="0.25">
      <c r="A128">
        <v>33</v>
      </c>
      <c r="B128" s="17" t="s">
        <v>717</v>
      </c>
      <c r="C128" s="17">
        <v>42</v>
      </c>
      <c r="D128" s="17">
        <v>8</v>
      </c>
      <c r="E128" s="17">
        <v>34</v>
      </c>
      <c r="F128" s="34">
        <v>6137</v>
      </c>
    </row>
    <row r="129" spans="1:6" ht="42.75" customHeight="1" x14ac:dyDescent="0.25">
      <c r="A129">
        <v>34</v>
      </c>
      <c r="B129" s="17" t="s">
        <v>722</v>
      </c>
      <c r="C129" s="17">
        <v>14</v>
      </c>
      <c r="D129" s="17">
        <v>5</v>
      </c>
      <c r="E129" s="17">
        <v>9</v>
      </c>
      <c r="F129" s="34"/>
    </row>
    <row r="130" spans="1:6" ht="29.25" customHeight="1" x14ac:dyDescent="0.25">
      <c r="A130">
        <v>35</v>
      </c>
      <c r="B130" s="17" t="s">
        <v>728</v>
      </c>
      <c r="C130" s="17">
        <v>43</v>
      </c>
      <c r="D130" s="17">
        <v>29</v>
      </c>
      <c r="E130" s="17">
        <v>14</v>
      </c>
      <c r="F130" s="34"/>
    </row>
    <row r="131" spans="1:6" ht="29.25" customHeight="1" x14ac:dyDescent="0.25">
      <c r="A131">
        <v>36</v>
      </c>
      <c r="B131" s="17" t="s">
        <v>729</v>
      </c>
      <c r="C131" s="17">
        <v>53</v>
      </c>
      <c r="D131" s="17">
        <v>40</v>
      </c>
      <c r="E131" s="17">
        <v>13</v>
      </c>
      <c r="F131" s="34"/>
    </row>
    <row r="132" spans="1:6" ht="45" x14ac:dyDescent="0.25">
      <c r="A132">
        <v>37</v>
      </c>
      <c r="B132" s="17" t="s">
        <v>734</v>
      </c>
      <c r="C132" s="2">
        <v>17</v>
      </c>
      <c r="D132" s="2">
        <v>14</v>
      </c>
      <c r="E132" s="2">
        <v>3</v>
      </c>
      <c r="F132" s="24"/>
    </row>
    <row r="133" spans="1:6" ht="28.5" customHeight="1" x14ac:dyDescent="0.25">
      <c r="A133">
        <v>38</v>
      </c>
      <c r="B133" s="17" t="s">
        <v>737</v>
      </c>
      <c r="C133" s="2">
        <v>33</v>
      </c>
      <c r="D133" s="2">
        <v>18</v>
      </c>
      <c r="E133" s="2">
        <v>15</v>
      </c>
      <c r="F133" s="24"/>
    </row>
    <row r="134" spans="1:6" x14ac:dyDescent="0.25">
      <c r="A134">
        <v>39</v>
      </c>
      <c r="B134" s="43" t="s">
        <v>744</v>
      </c>
      <c r="C134" s="61">
        <v>20</v>
      </c>
      <c r="D134" s="61"/>
      <c r="E134" s="61"/>
      <c r="F134" s="62"/>
    </row>
    <row r="135" spans="1:6" ht="47.25" customHeight="1" x14ac:dyDescent="0.25">
      <c r="A135">
        <v>40</v>
      </c>
      <c r="B135" s="45" t="s">
        <v>753</v>
      </c>
      <c r="C135" s="2">
        <v>17</v>
      </c>
      <c r="D135" s="2">
        <v>12</v>
      </c>
      <c r="E135" s="2">
        <v>5</v>
      </c>
      <c r="F135" s="2"/>
    </row>
    <row r="136" spans="1:6" ht="28.5" customHeight="1" x14ac:dyDescent="0.25">
      <c r="A136">
        <v>41</v>
      </c>
      <c r="B136" s="17" t="s">
        <v>745</v>
      </c>
      <c r="C136" s="2">
        <v>26</v>
      </c>
      <c r="D136" s="2">
        <v>12</v>
      </c>
      <c r="E136" s="2">
        <v>14</v>
      </c>
      <c r="F136" s="24"/>
    </row>
    <row r="137" spans="1:6" ht="30" x14ac:dyDescent="0.25">
      <c r="A137">
        <v>42</v>
      </c>
      <c r="B137" s="17" t="s">
        <v>752</v>
      </c>
      <c r="C137" s="2">
        <v>13</v>
      </c>
      <c r="D137" s="2">
        <v>9</v>
      </c>
      <c r="E137" s="2">
        <v>4</v>
      </c>
      <c r="F137" s="24"/>
    </row>
    <row r="138" spans="1:6" ht="30.75" customHeight="1" x14ac:dyDescent="0.25">
      <c r="A138">
        <v>43</v>
      </c>
      <c r="B138" s="17" t="s">
        <v>754</v>
      </c>
      <c r="C138" s="2">
        <v>22</v>
      </c>
      <c r="D138" s="2">
        <v>16</v>
      </c>
      <c r="E138" s="2">
        <v>6</v>
      </c>
      <c r="F138" s="24"/>
    </row>
    <row r="139" spans="1:6" ht="32.25" customHeight="1" x14ac:dyDescent="0.25">
      <c r="A139">
        <v>44</v>
      </c>
      <c r="B139" s="17" t="s">
        <v>757</v>
      </c>
      <c r="C139" s="2">
        <v>25</v>
      </c>
      <c r="D139" s="2">
        <v>21</v>
      </c>
      <c r="E139" s="2">
        <v>4</v>
      </c>
      <c r="F139" s="24">
        <v>6000</v>
      </c>
    </row>
    <row r="140" spans="1:6" ht="31.5" customHeight="1" x14ac:dyDescent="0.25">
      <c r="A140">
        <v>45</v>
      </c>
      <c r="B140" s="17" t="s">
        <v>759</v>
      </c>
      <c r="C140" s="2">
        <v>45</v>
      </c>
      <c r="D140" s="2">
        <v>32</v>
      </c>
      <c r="E140" s="2">
        <v>13</v>
      </c>
      <c r="F140" s="24"/>
    </row>
    <row r="141" spans="1:6" ht="30" customHeight="1" x14ac:dyDescent="0.25">
      <c r="A141">
        <v>46</v>
      </c>
      <c r="B141" s="17" t="s">
        <v>767</v>
      </c>
      <c r="C141" s="2">
        <v>30</v>
      </c>
      <c r="D141" s="2"/>
      <c r="E141" s="2"/>
      <c r="F141" s="24"/>
    </row>
    <row r="142" spans="1:6" x14ac:dyDescent="0.25">
      <c r="A142">
        <v>47</v>
      </c>
      <c r="B142" s="17" t="s">
        <v>770</v>
      </c>
      <c r="C142" s="2">
        <v>15</v>
      </c>
      <c r="D142" s="2">
        <v>9</v>
      </c>
      <c r="E142" s="2">
        <v>6</v>
      </c>
      <c r="F142" s="24">
        <v>1154.3</v>
      </c>
    </row>
    <row r="143" spans="1:6" ht="27" customHeight="1" x14ac:dyDescent="0.25">
      <c r="A143">
        <v>48</v>
      </c>
      <c r="B143" s="17" t="s">
        <v>771</v>
      </c>
      <c r="C143" s="2">
        <v>27</v>
      </c>
      <c r="D143" s="2"/>
      <c r="E143" s="2"/>
      <c r="F143" s="24"/>
    </row>
    <row r="144" spans="1:6" x14ac:dyDescent="0.25">
      <c r="A144">
        <v>49</v>
      </c>
      <c r="B144" s="17" t="s">
        <v>779</v>
      </c>
      <c r="C144" s="2">
        <v>25</v>
      </c>
      <c r="D144" s="2">
        <v>18</v>
      </c>
      <c r="E144" s="2">
        <v>7</v>
      </c>
      <c r="F144" s="24">
        <v>7304.2</v>
      </c>
    </row>
    <row r="145" spans="1:6" ht="44.25" customHeight="1" x14ac:dyDescent="0.25">
      <c r="A145">
        <v>50</v>
      </c>
      <c r="B145" s="17" t="s">
        <v>782</v>
      </c>
      <c r="C145" s="2">
        <v>12</v>
      </c>
      <c r="D145" s="2">
        <v>7</v>
      </c>
      <c r="E145" s="2">
        <v>5</v>
      </c>
      <c r="F145" s="24"/>
    </row>
    <row r="146" spans="1:6" ht="32.25" customHeight="1" x14ac:dyDescent="0.25">
      <c r="A146">
        <v>51</v>
      </c>
      <c r="B146" s="17" t="s">
        <v>786</v>
      </c>
      <c r="C146" s="2">
        <v>134</v>
      </c>
      <c r="D146" s="2">
        <v>122</v>
      </c>
      <c r="E146" s="2">
        <v>11</v>
      </c>
      <c r="F146" s="24">
        <v>43358</v>
      </c>
    </row>
    <row r="147" spans="1:6" ht="32.25" customHeight="1" x14ac:dyDescent="0.25">
      <c r="A147">
        <v>52</v>
      </c>
      <c r="B147" s="17" t="s">
        <v>789</v>
      </c>
      <c r="C147" s="2">
        <v>22</v>
      </c>
      <c r="D147" s="2"/>
      <c r="E147" s="2"/>
      <c r="F147" s="24">
        <v>6830</v>
      </c>
    </row>
    <row r="148" spans="1:6" ht="30.75" customHeight="1" x14ac:dyDescent="0.25">
      <c r="A148">
        <v>53</v>
      </c>
      <c r="B148" s="17" t="s">
        <v>792</v>
      </c>
      <c r="C148" s="2">
        <v>48</v>
      </c>
      <c r="D148" s="2">
        <v>30</v>
      </c>
      <c r="E148" s="2">
        <v>18</v>
      </c>
      <c r="F148" s="24">
        <v>14309</v>
      </c>
    </row>
    <row r="149" spans="1:6" ht="31.5" customHeight="1" x14ac:dyDescent="0.25">
      <c r="A149">
        <v>54</v>
      </c>
      <c r="B149" s="17" t="s">
        <v>797</v>
      </c>
      <c r="C149" s="2">
        <v>130</v>
      </c>
      <c r="D149" s="2">
        <v>103</v>
      </c>
      <c r="E149" s="2">
        <v>27</v>
      </c>
      <c r="F149" s="24"/>
    </row>
    <row r="150" spans="1:6" ht="31.5" customHeight="1" x14ac:dyDescent="0.25">
      <c r="A150">
        <v>55</v>
      </c>
      <c r="B150" s="17" t="s">
        <v>798</v>
      </c>
      <c r="C150" s="2">
        <v>25</v>
      </c>
      <c r="D150" s="2">
        <v>20</v>
      </c>
      <c r="E150" s="2">
        <v>5</v>
      </c>
      <c r="F150" s="24">
        <v>6448</v>
      </c>
    </row>
    <row r="151" spans="1:6" ht="28.5" customHeight="1" x14ac:dyDescent="0.25">
      <c r="A151">
        <v>56</v>
      </c>
      <c r="B151" s="43" t="s">
        <v>805</v>
      </c>
      <c r="C151" s="61"/>
      <c r="D151" s="61"/>
      <c r="E151" s="61"/>
      <c r="F151" s="24">
        <v>7400</v>
      </c>
    </row>
    <row r="152" spans="1:6" ht="31.5" customHeight="1" x14ac:dyDescent="0.25">
      <c r="A152">
        <v>57</v>
      </c>
      <c r="B152" s="17" t="s">
        <v>806</v>
      </c>
      <c r="C152" s="2">
        <v>20</v>
      </c>
      <c r="D152" s="2">
        <v>18</v>
      </c>
      <c r="E152" s="2">
        <v>2</v>
      </c>
      <c r="F152" s="24"/>
    </row>
    <row r="153" spans="1:6" ht="27.75" customHeight="1" x14ac:dyDescent="0.25">
      <c r="A153">
        <v>58</v>
      </c>
      <c r="B153" s="17" t="s">
        <v>812</v>
      </c>
      <c r="C153" s="2">
        <v>27</v>
      </c>
      <c r="D153" s="2">
        <v>20</v>
      </c>
      <c r="E153" s="2">
        <v>7</v>
      </c>
      <c r="F153" s="24">
        <v>6816</v>
      </c>
    </row>
    <row r="154" spans="1:6" x14ac:dyDescent="0.25">
      <c r="A154">
        <v>59</v>
      </c>
      <c r="B154" s="56" t="s">
        <v>815</v>
      </c>
      <c r="C154" s="56">
        <v>22</v>
      </c>
      <c r="D154" s="56">
        <v>19</v>
      </c>
      <c r="E154" s="56">
        <v>3</v>
      </c>
      <c r="F154" s="57">
        <v>5000</v>
      </c>
    </row>
    <row r="155" spans="1:6" x14ac:dyDescent="0.25">
      <c r="A155" s="58"/>
      <c r="B155" s="58"/>
      <c r="C155" s="58">
        <f>SUM(C96:C154)</f>
        <v>1957</v>
      </c>
      <c r="D155" s="58">
        <f>SUM(D96:D154)</f>
        <v>1122</v>
      </c>
      <c r="E155" s="58">
        <f>SUM(E96:E154)</f>
        <v>557</v>
      </c>
      <c r="F155" s="58"/>
    </row>
    <row r="156" spans="1:6" x14ac:dyDescent="0.25">
      <c r="C156">
        <f>C155+C95</f>
        <v>7295</v>
      </c>
      <c r="D156">
        <f>D155+D95</f>
        <v>4056</v>
      </c>
      <c r="E156">
        <f>E155+E95</f>
        <v>1449</v>
      </c>
    </row>
    <row r="158" spans="1:6" x14ac:dyDescent="0.25">
      <c r="B158" t="s">
        <v>840</v>
      </c>
    </row>
    <row r="159" spans="1:6" x14ac:dyDescent="0.25">
      <c r="B159" t="s">
        <v>841</v>
      </c>
    </row>
    <row r="161" spans="2:2" x14ac:dyDescent="0.25">
      <c r="B161">
        <v>151</v>
      </c>
    </row>
  </sheetData>
  <mergeCells count="4">
    <mergeCell ref="C1:E1"/>
    <mergeCell ref="B1:B2"/>
    <mergeCell ref="F1:F2"/>
    <mergeCell ref="A1: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94"/>
  <sheetViews>
    <sheetView zoomScale="80" zoomScaleNormal="80" workbookViewId="0">
      <pane xSplit="4" ySplit="8" topLeftCell="E15" activePane="bottomRight" state="frozen"/>
      <selection pane="topRight" activeCell="Q1" sqref="Q1"/>
      <selection pane="bottomLeft" activeCell="A9" sqref="A9"/>
      <selection pane="bottomRight" activeCell="A3" sqref="A3:J5"/>
    </sheetView>
  </sheetViews>
  <sheetFormatPr defaultRowHeight="15" x14ac:dyDescent="0.25"/>
  <cols>
    <col min="1" max="1" width="12.28515625" customWidth="1"/>
    <col min="2" max="2" width="40.85546875" customWidth="1"/>
    <col min="3" max="3" width="11" style="101" customWidth="1"/>
    <col min="4" max="4" width="10.28515625" style="101" customWidth="1"/>
    <col min="5" max="5" width="11.28515625" style="101" customWidth="1"/>
    <col min="6" max="6" width="9.85546875" style="101" customWidth="1"/>
    <col min="7" max="7" width="7.140625" style="101" customWidth="1"/>
    <col min="8" max="8" width="11.140625" style="101" customWidth="1"/>
    <col min="9" max="9" width="12" customWidth="1"/>
    <col min="10" max="10" width="7.5703125" customWidth="1"/>
  </cols>
  <sheetData>
    <row r="3" spans="1:10" ht="16.5" customHeight="1" x14ac:dyDescent="0.25">
      <c r="A3" s="203" t="s">
        <v>17</v>
      </c>
      <c r="B3" s="206" t="s">
        <v>18</v>
      </c>
      <c r="C3" s="216" t="s">
        <v>0</v>
      </c>
      <c r="D3" s="217"/>
      <c r="E3" s="217"/>
      <c r="F3" s="217"/>
      <c r="G3" s="217"/>
      <c r="H3" s="218"/>
      <c r="I3" s="209" t="s">
        <v>51</v>
      </c>
      <c r="J3" s="212" t="s">
        <v>19</v>
      </c>
    </row>
    <row r="4" spans="1:10" ht="16.5" customHeight="1" x14ac:dyDescent="0.25">
      <c r="A4" s="204"/>
      <c r="B4" s="207"/>
      <c r="C4" s="215" t="s">
        <v>844</v>
      </c>
      <c r="D4" s="215"/>
      <c r="E4" s="215" t="s">
        <v>846</v>
      </c>
      <c r="F4" s="215"/>
      <c r="G4" s="215" t="s">
        <v>847</v>
      </c>
      <c r="H4" s="215"/>
      <c r="I4" s="210"/>
      <c r="J4" s="213"/>
    </row>
    <row r="5" spans="1:10" ht="100.5" customHeight="1" x14ac:dyDescent="0.25">
      <c r="A5" s="205"/>
      <c r="B5" s="208"/>
      <c r="C5" s="134" t="s">
        <v>843</v>
      </c>
      <c r="D5" s="134" t="s">
        <v>849</v>
      </c>
      <c r="E5" s="134" t="s">
        <v>843</v>
      </c>
      <c r="F5" s="134" t="s">
        <v>849</v>
      </c>
      <c r="G5" s="134" t="s">
        <v>843</v>
      </c>
      <c r="H5" s="134" t="s">
        <v>849</v>
      </c>
      <c r="I5" s="211"/>
      <c r="J5" s="214"/>
    </row>
    <row r="6" spans="1:10" ht="18.75" x14ac:dyDescent="0.25">
      <c r="A6" s="188" t="s">
        <v>52</v>
      </c>
      <c r="B6" s="188"/>
      <c r="C6" s="188"/>
      <c r="D6" s="188"/>
      <c r="E6" s="188"/>
      <c r="F6" s="188"/>
      <c r="G6" s="188"/>
      <c r="H6" s="188"/>
      <c r="I6" s="188"/>
      <c r="J6" s="2"/>
    </row>
    <row r="7" spans="1:10" ht="31.5" x14ac:dyDescent="0.25">
      <c r="A7" s="10" t="s">
        <v>53</v>
      </c>
      <c r="B7" s="10" t="s">
        <v>42</v>
      </c>
      <c r="C7" s="98">
        <v>67</v>
      </c>
      <c r="D7" s="98"/>
      <c r="E7" s="98">
        <v>75</v>
      </c>
      <c r="F7" s="98">
        <v>16</v>
      </c>
      <c r="G7" s="98"/>
      <c r="H7" s="98">
        <v>97</v>
      </c>
      <c r="I7" s="15">
        <f t="shared" ref="I7:I15" si="0">C7+D7+E7+F7+H7</f>
        <v>255</v>
      </c>
      <c r="J7" s="5">
        <v>87</v>
      </c>
    </row>
    <row r="8" spans="1:10" ht="15.75" x14ac:dyDescent="0.25">
      <c r="A8" s="10" t="s">
        <v>53</v>
      </c>
      <c r="B8" s="10" t="s">
        <v>43</v>
      </c>
      <c r="C8" s="98">
        <v>82</v>
      </c>
      <c r="D8" s="99"/>
      <c r="E8" s="98">
        <v>89</v>
      </c>
      <c r="F8" s="98">
        <v>21</v>
      </c>
      <c r="G8" s="99"/>
      <c r="H8" s="98">
        <v>0</v>
      </c>
      <c r="I8" s="15">
        <f t="shared" si="0"/>
        <v>192</v>
      </c>
      <c r="J8" s="6">
        <v>41</v>
      </c>
    </row>
    <row r="9" spans="1:10" ht="47.25" x14ac:dyDescent="0.25">
      <c r="A9" s="10" t="s">
        <v>53</v>
      </c>
      <c r="B9" s="10" t="s">
        <v>44</v>
      </c>
      <c r="C9" s="98">
        <v>64</v>
      </c>
      <c r="D9" s="99"/>
      <c r="E9" s="98">
        <v>10</v>
      </c>
      <c r="F9" s="98">
        <v>3</v>
      </c>
      <c r="G9" s="99"/>
      <c r="H9" s="98">
        <v>38</v>
      </c>
      <c r="I9" s="15">
        <f t="shared" si="0"/>
        <v>115</v>
      </c>
      <c r="J9" s="6">
        <v>47</v>
      </c>
    </row>
    <row r="10" spans="1:10" ht="15.75" x14ac:dyDescent="0.25">
      <c r="A10" s="10" t="s">
        <v>53</v>
      </c>
      <c r="B10" s="10" t="s">
        <v>45</v>
      </c>
      <c r="C10" s="98">
        <v>49</v>
      </c>
      <c r="D10" s="99"/>
      <c r="E10" s="98">
        <v>51</v>
      </c>
      <c r="F10" s="98">
        <v>4</v>
      </c>
      <c r="G10" s="99"/>
      <c r="H10" s="98">
        <v>0</v>
      </c>
      <c r="I10" s="15">
        <f t="shared" si="0"/>
        <v>104</v>
      </c>
      <c r="J10" s="6">
        <v>41</v>
      </c>
    </row>
    <row r="11" spans="1:10" ht="31.5" x14ac:dyDescent="0.25">
      <c r="A11" s="10" t="s">
        <v>53</v>
      </c>
      <c r="B11" s="10" t="s">
        <v>46</v>
      </c>
      <c r="C11" s="98">
        <v>34</v>
      </c>
      <c r="D11" s="99"/>
      <c r="E11" s="98">
        <v>1</v>
      </c>
      <c r="F11" s="98">
        <v>2</v>
      </c>
      <c r="G11" s="99"/>
      <c r="H11" s="98">
        <v>0</v>
      </c>
      <c r="I11" s="15">
        <f t="shared" si="0"/>
        <v>37</v>
      </c>
      <c r="J11" s="6" t="s">
        <v>15</v>
      </c>
    </row>
    <row r="12" spans="1:10" ht="15.75" x14ac:dyDescent="0.25">
      <c r="A12" s="10" t="s">
        <v>53</v>
      </c>
      <c r="B12" s="10" t="s">
        <v>47</v>
      </c>
      <c r="C12" s="98">
        <v>21</v>
      </c>
      <c r="D12" s="99"/>
      <c r="E12" s="98">
        <v>6</v>
      </c>
      <c r="F12" s="98">
        <v>1</v>
      </c>
      <c r="G12" s="99"/>
      <c r="H12" s="98">
        <v>0</v>
      </c>
      <c r="I12" s="15">
        <f t="shared" si="0"/>
        <v>28</v>
      </c>
      <c r="J12" s="6" t="s">
        <v>15</v>
      </c>
    </row>
    <row r="13" spans="1:10" ht="15.75" x14ac:dyDescent="0.25">
      <c r="A13" s="10" t="s">
        <v>53</v>
      </c>
      <c r="B13" s="10" t="s">
        <v>48</v>
      </c>
      <c r="C13" s="98">
        <v>61</v>
      </c>
      <c r="D13" s="99"/>
      <c r="E13" s="98">
        <v>1</v>
      </c>
      <c r="F13" s="98">
        <v>5</v>
      </c>
      <c r="G13" s="99"/>
      <c r="H13" s="98">
        <v>0</v>
      </c>
      <c r="I13" s="15">
        <f t="shared" si="0"/>
        <v>67</v>
      </c>
      <c r="J13" s="6">
        <v>24</v>
      </c>
    </row>
    <row r="14" spans="1:10" ht="31.5" x14ac:dyDescent="0.25">
      <c r="A14" s="10" t="s">
        <v>53</v>
      </c>
      <c r="B14" s="10" t="s">
        <v>49</v>
      </c>
      <c r="C14" s="98">
        <v>0</v>
      </c>
      <c r="D14" s="99"/>
      <c r="E14" s="98">
        <v>0</v>
      </c>
      <c r="F14" s="98">
        <v>0</v>
      </c>
      <c r="G14" s="99"/>
      <c r="H14" s="98">
        <v>11</v>
      </c>
      <c r="I14" s="15">
        <f t="shared" si="0"/>
        <v>11</v>
      </c>
      <c r="J14" s="6">
        <v>11</v>
      </c>
    </row>
    <row r="15" spans="1:10" ht="45" x14ac:dyDescent="0.25">
      <c r="A15" s="10" t="s">
        <v>53</v>
      </c>
      <c r="B15" s="11" t="s">
        <v>50</v>
      </c>
      <c r="C15" s="98">
        <v>0</v>
      </c>
      <c r="D15" s="99"/>
      <c r="E15" s="98">
        <v>5</v>
      </c>
      <c r="F15" s="98">
        <v>0</v>
      </c>
      <c r="G15" s="99"/>
      <c r="H15" s="98">
        <v>0</v>
      </c>
      <c r="I15" s="15">
        <f t="shared" si="0"/>
        <v>5</v>
      </c>
      <c r="J15" s="6" t="s">
        <v>15</v>
      </c>
    </row>
    <row r="16" spans="1:10" ht="15.75" x14ac:dyDescent="0.25">
      <c r="A16" s="73" t="s">
        <v>53</v>
      </c>
      <c r="B16" s="106" t="s">
        <v>16</v>
      </c>
      <c r="C16" s="107">
        <f>SUM(C7:C15)</f>
        <v>378</v>
      </c>
      <c r="D16" s="112"/>
      <c r="E16" s="107">
        <f>SUM(E7:E15)</f>
        <v>238</v>
      </c>
      <c r="F16" s="107">
        <f>SUM(F7:F15)</f>
        <v>52</v>
      </c>
      <c r="G16" s="87"/>
      <c r="H16" s="107">
        <f>SUM(H7:H15)</f>
        <v>146</v>
      </c>
      <c r="I16" s="107">
        <f>H16+G16+F16+E16+D16+C16</f>
        <v>814</v>
      </c>
      <c r="J16" s="87">
        <f>SUM(J7:J15)</f>
        <v>251</v>
      </c>
    </row>
    <row r="17" spans="1:10" ht="18.75" x14ac:dyDescent="0.25">
      <c r="A17" s="175" t="s">
        <v>60</v>
      </c>
      <c r="B17" s="176"/>
      <c r="C17" s="176"/>
      <c r="D17" s="176"/>
      <c r="E17" s="177"/>
      <c r="F17" s="177"/>
      <c r="G17" s="177"/>
      <c r="H17" s="177"/>
      <c r="I17" s="177"/>
    </row>
    <row r="18" spans="1:10" ht="31.5" x14ac:dyDescent="0.25">
      <c r="A18" s="10" t="s">
        <v>61</v>
      </c>
      <c r="B18" s="10" t="s">
        <v>6</v>
      </c>
      <c r="C18" s="60"/>
      <c r="D18" s="60">
        <v>40</v>
      </c>
      <c r="E18" s="60">
        <v>229</v>
      </c>
      <c r="F18" s="60">
        <v>0</v>
      </c>
      <c r="G18" s="60">
        <v>24</v>
      </c>
      <c r="H18" s="100">
        <v>26</v>
      </c>
      <c r="I18" s="18">
        <f t="shared" ref="I18:I24" si="1">H18+G18+F18+E18+D18+C18</f>
        <v>319</v>
      </c>
      <c r="J18" s="2">
        <v>94</v>
      </c>
    </row>
    <row r="19" spans="1:10" ht="31.5" x14ac:dyDescent="0.25">
      <c r="A19" s="10" t="s">
        <v>61</v>
      </c>
      <c r="B19" s="10" t="s">
        <v>7</v>
      </c>
      <c r="C19" s="60"/>
      <c r="D19" s="60">
        <v>27</v>
      </c>
      <c r="E19" s="60">
        <v>78</v>
      </c>
      <c r="F19" s="60">
        <v>0</v>
      </c>
      <c r="G19" s="60">
        <v>0</v>
      </c>
      <c r="H19" s="100">
        <v>10</v>
      </c>
      <c r="I19" s="18">
        <f t="shared" si="1"/>
        <v>115</v>
      </c>
      <c r="J19" s="2">
        <v>37</v>
      </c>
    </row>
    <row r="20" spans="1:10" ht="47.25" x14ac:dyDescent="0.25">
      <c r="A20" s="10" t="s">
        <v>61</v>
      </c>
      <c r="B20" s="10" t="s">
        <v>8</v>
      </c>
      <c r="C20" s="60"/>
      <c r="D20" s="60">
        <v>0</v>
      </c>
      <c r="E20" s="60">
        <v>66</v>
      </c>
      <c r="F20" s="60">
        <v>0</v>
      </c>
      <c r="G20" s="60">
        <v>0</v>
      </c>
      <c r="H20" s="100">
        <v>0</v>
      </c>
      <c r="I20" s="18">
        <f t="shared" si="1"/>
        <v>66</v>
      </c>
      <c r="J20" s="2">
        <v>16</v>
      </c>
    </row>
    <row r="21" spans="1:10" ht="15.75" x14ac:dyDescent="0.25">
      <c r="A21" s="10" t="s">
        <v>61</v>
      </c>
      <c r="B21" s="10" t="s">
        <v>9</v>
      </c>
      <c r="C21" s="60"/>
      <c r="D21" s="60">
        <v>0</v>
      </c>
      <c r="E21" s="60">
        <v>14</v>
      </c>
      <c r="F21" s="60">
        <v>0</v>
      </c>
      <c r="G21" s="60">
        <v>0</v>
      </c>
      <c r="H21" s="100">
        <v>0</v>
      </c>
      <c r="I21" s="18">
        <f t="shared" si="1"/>
        <v>14</v>
      </c>
      <c r="J21" s="2">
        <v>0</v>
      </c>
    </row>
    <row r="22" spans="1:10" ht="31.5" x14ac:dyDescent="0.25">
      <c r="A22" s="10" t="s">
        <v>61</v>
      </c>
      <c r="B22" s="10" t="s">
        <v>10</v>
      </c>
      <c r="C22" s="60"/>
      <c r="D22" s="60">
        <v>37</v>
      </c>
      <c r="E22" s="60">
        <v>225</v>
      </c>
      <c r="F22" s="60">
        <v>25</v>
      </c>
      <c r="G22" s="60">
        <v>22</v>
      </c>
      <c r="H22" s="100">
        <v>43</v>
      </c>
      <c r="I22" s="18">
        <f t="shared" si="1"/>
        <v>352</v>
      </c>
      <c r="J22" s="2">
        <v>89</v>
      </c>
    </row>
    <row r="23" spans="1:10" ht="47.25" x14ac:dyDescent="0.25">
      <c r="A23" s="10" t="s">
        <v>61</v>
      </c>
      <c r="B23" s="10" t="s">
        <v>11</v>
      </c>
      <c r="C23" s="60"/>
      <c r="D23" s="60">
        <v>36</v>
      </c>
      <c r="E23" s="60">
        <v>14</v>
      </c>
      <c r="F23" s="60">
        <v>0</v>
      </c>
      <c r="G23" s="60">
        <v>0</v>
      </c>
      <c r="H23" s="100">
        <v>0</v>
      </c>
      <c r="I23" s="18">
        <f t="shared" si="1"/>
        <v>50</v>
      </c>
      <c r="J23" s="2">
        <v>13</v>
      </c>
    </row>
    <row r="24" spans="1:10" ht="47.25" x14ac:dyDescent="0.25">
      <c r="A24" s="10" t="s">
        <v>61</v>
      </c>
      <c r="B24" s="10" t="s">
        <v>12</v>
      </c>
      <c r="C24" s="60"/>
      <c r="D24" s="60">
        <v>0</v>
      </c>
      <c r="E24" s="60">
        <v>344</v>
      </c>
      <c r="F24" s="60">
        <v>98</v>
      </c>
      <c r="G24" s="60">
        <v>65</v>
      </c>
      <c r="H24" s="100">
        <v>0</v>
      </c>
      <c r="I24" s="18">
        <f t="shared" si="1"/>
        <v>507</v>
      </c>
      <c r="J24" s="2">
        <v>79</v>
      </c>
    </row>
    <row r="25" spans="1:10" ht="15.75" x14ac:dyDescent="0.25">
      <c r="A25" s="108" t="s">
        <v>61</v>
      </c>
      <c r="B25" s="109" t="s">
        <v>13</v>
      </c>
      <c r="C25" s="70"/>
      <c r="D25" s="73">
        <f t="shared" ref="D25:J25" si="2">SUM(D18:D24)</f>
        <v>140</v>
      </c>
      <c r="E25" s="73">
        <f t="shared" si="2"/>
        <v>970</v>
      </c>
      <c r="F25" s="73">
        <f t="shared" si="2"/>
        <v>123</v>
      </c>
      <c r="G25" s="73">
        <f t="shared" si="2"/>
        <v>111</v>
      </c>
      <c r="H25" s="113">
        <f t="shared" si="2"/>
        <v>79</v>
      </c>
      <c r="I25" s="110">
        <f t="shared" si="2"/>
        <v>1423</v>
      </c>
      <c r="J25" s="90">
        <f t="shared" si="2"/>
        <v>328</v>
      </c>
    </row>
    <row r="26" spans="1:10" ht="18.75" x14ac:dyDescent="0.3">
      <c r="A26" s="178" t="s">
        <v>62</v>
      </c>
      <c r="B26" s="179"/>
      <c r="C26" s="179"/>
      <c r="D26" s="179"/>
      <c r="E26" s="179"/>
      <c r="F26" s="179"/>
      <c r="G26" s="179"/>
      <c r="H26" s="179"/>
      <c r="I26" s="179"/>
    </row>
    <row r="27" spans="1:10" ht="15.75" x14ac:dyDescent="0.25">
      <c r="A27" s="4" t="s">
        <v>63</v>
      </c>
      <c r="B27" s="10" t="s">
        <v>27</v>
      </c>
      <c r="C27" s="60">
        <v>142</v>
      </c>
      <c r="D27" s="60">
        <v>46</v>
      </c>
      <c r="E27" s="60">
        <v>145</v>
      </c>
      <c r="F27" s="60">
        <v>95</v>
      </c>
      <c r="G27" s="60"/>
      <c r="H27" s="60">
        <v>239</v>
      </c>
      <c r="I27" s="22">
        <f>H27+G27+F27+E27+D27+C27</f>
        <v>667</v>
      </c>
      <c r="J27" s="10">
        <v>237</v>
      </c>
    </row>
    <row r="28" spans="1:10" ht="15.75" x14ac:dyDescent="0.25">
      <c r="A28" s="4" t="s">
        <v>63</v>
      </c>
      <c r="B28" s="10" t="s">
        <v>28</v>
      </c>
      <c r="C28" s="60">
        <v>104</v>
      </c>
      <c r="D28" s="60">
        <v>42</v>
      </c>
      <c r="E28" s="60">
        <v>0</v>
      </c>
      <c r="F28" s="60">
        <v>8</v>
      </c>
      <c r="G28" s="60"/>
      <c r="H28" s="60">
        <v>0</v>
      </c>
      <c r="I28" s="22">
        <f>H28+G28+F28+E28+D28+C28</f>
        <v>154</v>
      </c>
      <c r="J28" s="10">
        <v>30</v>
      </c>
    </row>
    <row r="29" spans="1:10" ht="15.75" x14ac:dyDescent="0.25">
      <c r="A29" s="4" t="s">
        <v>63</v>
      </c>
      <c r="B29" s="10" t="s">
        <v>29</v>
      </c>
      <c r="C29" s="60">
        <v>61</v>
      </c>
      <c r="D29" s="60">
        <v>0</v>
      </c>
      <c r="E29" s="60">
        <v>36</v>
      </c>
      <c r="F29" s="60">
        <v>14</v>
      </c>
      <c r="G29" s="60"/>
      <c r="H29" s="60">
        <v>81</v>
      </c>
      <c r="I29" s="22">
        <f>H29+G29+F29+E29+D29+C29</f>
        <v>192</v>
      </c>
      <c r="J29" s="10">
        <v>56</v>
      </c>
    </row>
    <row r="30" spans="1:10" ht="15.75" x14ac:dyDescent="0.25">
      <c r="A30" s="4" t="s">
        <v>63</v>
      </c>
      <c r="B30" s="10" t="s">
        <v>30</v>
      </c>
      <c r="C30" s="60">
        <v>23</v>
      </c>
      <c r="D30" s="60">
        <v>0</v>
      </c>
      <c r="E30" s="60">
        <v>6</v>
      </c>
      <c r="F30" s="60">
        <v>9</v>
      </c>
      <c r="G30" s="60"/>
      <c r="H30" s="60">
        <v>32</v>
      </c>
      <c r="I30" s="22">
        <f>H30+G30+F30+E30+D30+C30</f>
        <v>70</v>
      </c>
      <c r="J30" s="10">
        <v>24</v>
      </c>
    </row>
    <row r="31" spans="1:10" ht="15.75" x14ac:dyDescent="0.25">
      <c r="A31" s="4" t="s">
        <v>63</v>
      </c>
      <c r="B31" s="10" t="s">
        <v>31</v>
      </c>
      <c r="C31" s="60">
        <v>0</v>
      </c>
      <c r="D31" s="60">
        <v>0</v>
      </c>
      <c r="E31" s="60">
        <v>58</v>
      </c>
      <c r="F31" s="60">
        <v>24</v>
      </c>
      <c r="G31" s="60"/>
      <c r="H31" s="60">
        <v>0</v>
      </c>
      <c r="I31" s="22">
        <f>H31+G31+F31+E31+D31+C31</f>
        <v>82</v>
      </c>
      <c r="J31" s="10">
        <v>22</v>
      </c>
    </row>
    <row r="32" spans="1:10" ht="15.75" x14ac:dyDescent="0.25">
      <c r="A32" s="111" t="s">
        <v>63</v>
      </c>
      <c r="B32" s="73" t="s">
        <v>32</v>
      </c>
      <c r="C32" s="73">
        <f>SUM(C27:C31)</f>
        <v>330</v>
      </c>
      <c r="D32" s="73">
        <f>SUM(D27:D31)</f>
        <v>88</v>
      </c>
      <c r="E32" s="73">
        <f>SUM(E27:E31)</f>
        <v>245</v>
      </c>
      <c r="F32" s="73">
        <f>SUM(F27:F31)</f>
        <v>150</v>
      </c>
      <c r="G32" s="73"/>
      <c r="H32" s="73">
        <f>SUM(H27:H31)</f>
        <v>352</v>
      </c>
      <c r="I32" s="73">
        <f>I31+I30+I29+I28+I27</f>
        <v>1165</v>
      </c>
      <c r="J32" s="73">
        <f>SUM(J27:J31)</f>
        <v>369</v>
      </c>
    </row>
    <row r="33" spans="1:10" ht="18.75" x14ac:dyDescent="0.3">
      <c r="A33" s="163" t="s">
        <v>64</v>
      </c>
      <c r="B33" s="164"/>
      <c r="C33" s="164"/>
      <c r="D33" s="164"/>
      <c r="E33" s="164"/>
      <c r="F33" s="164"/>
      <c r="G33" s="164"/>
      <c r="H33" s="164"/>
      <c r="I33" s="164"/>
      <c r="J33" s="164"/>
    </row>
    <row r="34" spans="1:10" ht="15.75" x14ac:dyDescent="0.25">
      <c r="A34" s="10" t="s">
        <v>66</v>
      </c>
      <c r="B34" s="10" t="s">
        <v>67</v>
      </c>
      <c r="C34" s="60">
        <v>45</v>
      </c>
      <c r="D34" s="60">
        <v>0</v>
      </c>
      <c r="E34" s="60">
        <v>16</v>
      </c>
      <c r="F34" s="60">
        <v>11</v>
      </c>
      <c r="G34" s="60">
        <v>9</v>
      </c>
      <c r="H34" s="60">
        <v>4</v>
      </c>
      <c r="I34" s="22">
        <f t="shared" ref="I34:I43" si="3">H34+G34+F34+E34+D34+C34</f>
        <v>85</v>
      </c>
      <c r="J34" s="10">
        <v>23</v>
      </c>
    </row>
    <row r="35" spans="1:10" ht="15.75" x14ac:dyDescent="0.25">
      <c r="A35" s="10" t="s">
        <v>66</v>
      </c>
      <c r="B35" s="10" t="s">
        <v>68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22">
        <f t="shared" si="3"/>
        <v>0</v>
      </c>
      <c r="J35" s="10"/>
    </row>
    <row r="36" spans="1:10" ht="47.25" x14ac:dyDescent="0.25">
      <c r="A36" s="10" t="s">
        <v>66</v>
      </c>
      <c r="B36" s="10" t="s">
        <v>69</v>
      </c>
      <c r="C36" s="60">
        <v>0</v>
      </c>
      <c r="D36" s="60">
        <v>0</v>
      </c>
      <c r="E36" s="60">
        <v>153</v>
      </c>
      <c r="F36" s="60">
        <v>33</v>
      </c>
      <c r="G36" s="60">
        <v>20</v>
      </c>
      <c r="H36" s="60">
        <v>8</v>
      </c>
      <c r="I36" s="22">
        <f t="shared" si="3"/>
        <v>214</v>
      </c>
      <c r="J36" s="10">
        <v>54</v>
      </c>
    </row>
    <row r="37" spans="1:10" ht="47.25" x14ac:dyDescent="0.25">
      <c r="A37" s="10" t="s">
        <v>66</v>
      </c>
      <c r="B37" s="10" t="s">
        <v>8</v>
      </c>
      <c r="C37" s="60">
        <v>13</v>
      </c>
      <c r="D37" s="60">
        <v>0</v>
      </c>
      <c r="E37" s="60">
        <v>2</v>
      </c>
      <c r="F37" s="60">
        <v>3</v>
      </c>
      <c r="G37" s="60">
        <v>0</v>
      </c>
      <c r="H37" s="60">
        <v>0</v>
      </c>
      <c r="I37" s="22">
        <f t="shared" si="3"/>
        <v>18</v>
      </c>
      <c r="J37" s="10"/>
    </row>
    <row r="38" spans="1:10" ht="31.5" x14ac:dyDescent="0.25">
      <c r="A38" s="10" t="s">
        <v>66</v>
      </c>
      <c r="B38" s="10" t="s">
        <v>70</v>
      </c>
      <c r="C38" s="60">
        <v>0</v>
      </c>
      <c r="D38" s="60">
        <v>9</v>
      </c>
      <c r="E38" s="60">
        <v>4</v>
      </c>
      <c r="F38" s="60">
        <v>3</v>
      </c>
      <c r="G38" s="60">
        <v>0</v>
      </c>
      <c r="H38" s="60">
        <v>0</v>
      </c>
      <c r="I38" s="22">
        <f t="shared" si="3"/>
        <v>16</v>
      </c>
      <c r="J38" s="10"/>
    </row>
    <row r="39" spans="1:10" ht="15.75" x14ac:dyDescent="0.25">
      <c r="A39" s="10" t="s">
        <v>66</v>
      </c>
      <c r="B39" s="10" t="s">
        <v>71</v>
      </c>
      <c r="C39" s="60">
        <v>30</v>
      </c>
      <c r="D39" s="60">
        <v>0</v>
      </c>
      <c r="E39" s="60">
        <v>8</v>
      </c>
      <c r="F39" s="60"/>
      <c r="G39" s="60">
        <v>0</v>
      </c>
      <c r="H39" s="60">
        <v>0</v>
      </c>
      <c r="I39" s="22">
        <f t="shared" si="3"/>
        <v>38</v>
      </c>
      <c r="J39" s="10"/>
    </row>
    <row r="40" spans="1:10" ht="31.5" x14ac:dyDescent="0.25">
      <c r="A40" s="10" t="s">
        <v>66</v>
      </c>
      <c r="B40" s="10" t="s">
        <v>72</v>
      </c>
      <c r="C40" s="60">
        <v>50</v>
      </c>
      <c r="D40" s="60">
        <v>0</v>
      </c>
      <c r="E40" s="60">
        <v>20</v>
      </c>
      <c r="F40" s="60">
        <v>23</v>
      </c>
      <c r="G40" s="60">
        <v>5</v>
      </c>
      <c r="H40" s="60">
        <v>8</v>
      </c>
      <c r="I40" s="22">
        <f t="shared" si="3"/>
        <v>106</v>
      </c>
      <c r="J40" s="10">
        <v>46</v>
      </c>
    </row>
    <row r="41" spans="1:10" ht="15.75" x14ac:dyDescent="0.25">
      <c r="A41" s="10" t="s">
        <v>66</v>
      </c>
      <c r="B41" s="10" t="s">
        <v>73</v>
      </c>
      <c r="C41" s="60">
        <v>53</v>
      </c>
      <c r="D41" s="60">
        <v>0</v>
      </c>
      <c r="E41" s="60">
        <v>28</v>
      </c>
      <c r="F41" s="60">
        <v>14</v>
      </c>
      <c r="G41" s="60">
        <v>32</v>
      </c>
      <c r="H41" s="60">
        <v>26</v>
      </c>
      <c r="I41" s="22">
        <f t="shared" si="3"/>
        <v>153</v>
      </c>
      <c r="J41" s="10">
        <v>58</v>
      </c>
    </row>
    <row r="42" spans="1:10" ht="15.75" x14ac:dyDescent="0.25">
      <c r="A42" s="10" t="s">
        <v>66</v>
      </c>
      <c r="B42" s="10" t="s">
        <v>74</v>
      </c>
      <c r="C42" s="60">
        <v>0</v>
      </c>
      <c r="D42" s="60">
        <v>0</v>
      </c>
      <c r="E42" s="60">
        <v>117</v>
      </c>
      <c r="F42" s="60">
        <v>65</v>
      </c>
      <c r="G42" s="60">
        <v>0</v>
      </c>
      <c r="H42" s="60">
        <v>0</v>
      </c>
      <c r="I42" s="22">
        <f t="shared" si="3"/>
        <v>182</v>
      </c>
      <c r="J42" s="10">
        <v>74</v>
      </c>
    </row>
    <row r="43" spans="1:10" ht="31.5" x14ac:dyDescent="0.25">
      <c r="A43" s="10" t="s">
        <v>66</v>
      </c>
      <c r="B43" s="10" t="s">
        <v>75</v>
      </c>
      <c r="C43" s="60">
        <v>0</v>
      </c>
      <c r="D43" s="60">
        <v>0</v>
      </c>
      <c r="E43" s="60">
        <v>5</v>
      </c>
      <c r="F43" s="60">
        <v>8</v>
      </c>
      <c r="G43" s="60">
        <v>0</v>
      </c>
      <c r="H43" s="60">
        <v>0</v>
      </c>
      <c r="I43" s="22">
        <f t="shared" si="3"/>
        <v>13</v>
      </c>
      <c r="J43" s="10"/>
    </row>
    <row r="44" spans="1:10" ht="15.75" x14ac:dyDescent="0.25">
      <c r="A44" s="73" t="s">
        <v>66</v>
      </c>
      <c r="B44" s="73" t="s">
        <v>34</v>
      </c>
      <c r="C44" s="73">
        <f>SUM(C34:C43)</f>
        <v>191</v>
      </c>
      <c r="D44" s="73">
        <f t="shared" ref="D44:J44" si="4">SUM(D34:D43)</f>
        <v>9</v>
      </c>
      <c r="E44" s="73">
        <f t="shared" si="4"/>
        <v>353</v>
      </c>
      <c r="F44" s="73">
        <f t="shared" si="4"/>
        <v>160</v>
      </c>
      <c r="G44" s="73">
        <f t="shared" si="4"/>
        <v>66</v>
      </c>
      <c r="H44" s="73">
        <f t="shared" si="4"/>
        <v>46</v>
      </c>
      <c r="I44" s="73">
        <f t="shared" si="4"/>
        <v>825</v>
      </c>
      <c r="J44" s="73">
        <f t="shared" si="4"/>
        <v>255</v>
      </c>
    </row>
    <row r="45" spans="1:10" ht="18.75" x14ac:dyDescent="0.25">
      <c r="A45" s="195" t="s">
        <v>76</v>
      </c>
      <c r="B45" s="164"/>
      <c r="C45" s="164"/>
      <c r="D45" s="164"/>
      <c r="E45" s="164"/>
      <c r="F45" s="164"/>
      <c r="G45" s="164"/>
      <c r="H45" s="164"/>
      <c r="I45" s="164"/>
      <c r="J45" s="164"/>
    </row>
    <row r="46" spans="1:10" ht="15.75" x14ac:dyDescent="0.25">
      <c r="A46" s="10" t="s">
        <v>78</v>
      </c>
      <c r="B46" s="10" t="s">
        <v>36</v>
      </c>
      <c r="C46" s="60">
        <v>1</v>
      </c>
      <c r="D46" s="60"/>
      <c r="E46" s="60">
        <v>57</v>
      </c>
      <c r="F46" s="60">
        <v>1</v>
      </c>
      <c r="G46" s="60"/>
      <c r="H46" s="60">
        <v>0</v>
      </c>
      <c r="I46" s="22">
        <f t="shared" ref="I46:I51" si="5">H46+G46+F46+E46+D46+C46</f>
        <v>59</v>
      </c>
      <c r="J46" s="10">
        <v>8</v>
      </c>
    </row>
    <row r="47" spans="1:10" ht="15.75" x14ac:dyDescent="0.25">
      <c r="A47" s="10" t="s">
        <v>78</v>
      </c>
      <c r="B47" s="10" t="s">
        <v>37</v>
      </c>
      <c r="C47" s="60">
        <v>1</v>
      </c>
      <c r="D47" s="60"/>
      <c r="E47" s="60">
        <v>64</v>
      </c>
      <c r="F47" s="60">
        <v>7</v>
      </c>
      <c r="G47" s="60"/>
      <c r="H47" s="60">
        <v>24</v>
      </c>
      <c r="I47" s="22">
        <f t="shared" si="5"/>
        <v>96</v>
      </c>
      <c r="J47" s="10">
        <v>29</v>
      </c>
    </row>
    <row r="48" spans="1:10" ht="15.75" x14ac:dyDescent="0.25">
      <c r="A48" s="10" t="s">
        <v>78</v>
      </c>
      <c r="B48" s="10" t="s">
        <v>38</v>
      </c>
      <c r="C48" s="60">
        <v>140</v>
      </c>
      <c r="D48" s="60"/>
      <c r="E48" s="60">
        <v>130</v>
      </c>
      <c r="F48" s="60">
        <v>22</v>
      </c>
      <c r="G48" s="60"/>
      <c r="H48" s="60">
        <v>65</v>
      </c>
      <c r="I48" s="22">
        <f t="shared" si="5"/>
        <v>357</v>
      </c>
      <c r="J48" s="10">
        <v>104</v>
      </c>
    </row>
    <row r="49" spans="1:10" ht="15.75" x14ac:dyDescent="0.25">
      <c r="A49" s="10" t="s">
        <v>78</v>
      </c>
      <c r="B49" s="10" t="s">
        <v>39</v>
      </c>
      <c r="C49" s="60">
        <v>67</v>
      </c>
      <c r="D49" s="60"/>
      <c r="E49" s="60">
        <v>87</v>
      </c>
      <c r="F49" s="60">
        <v>3</v>
      </c>
      <c r="G49" s="60"/>
      <c r="H49" s="60">
        <v>0</v>
      </c>
      <c r="I49" s="22">
        <f t="shared" si="5"/>
        <v>157</v>
      </c>
      <c r="J49" s="10">
        <v>48</v>
      </c>
    </row>
    <row r="50" spans="1:10" ht="15.75" x14ac:dyDescent="0.25">
      <c r="A50" s="10" t="s">
        <v>78</v>
      </c>
      <c r="B50" s="10" t="s">
        <v>40</v>
      </c>
      <c r="C50" s="60">
        <v>75</v>
      </c>
      <c r="D50" s="60"/>
      <c r="E50" s="60">
        <v>88</v>
      </c>
      <c r="F50" s="60">
        <v>24</v>
      </c>
      <c r="G50" s="60"/>
      <c r="H50" s="60">
        <v>0</v>
      </c>
      <c r="I50" s="22">
        <f t="shared" si="5"/>
        <v>187</v>
      </c>
      <c r="J50" s="10">
        <v>59</v>
      </c>
    </row>
    <row r="51" spans="1:10" ht="15.75" x14ac:dyDescent="0.25">
      <c r="A51" s="73" t="s">
        <v>78</v>
      </c>
      <c r="B51" s="73" t="s">
        <v>13</v>
      </c>
      <c r="C51" s="73">
        <f>SUM(C46:C50)</f>
        <v>284</v>
      </c>
      <c r="D51" s="73"/>
      <c r="E51" s="73">
        <f>SUM(E46:E50)</f>
        <v>426</v>
      </c>
      <c r="F51" s="73">
        <f>SUM(F46:F50)</f>
        <v>57</v>
      </c>
      <c r="G51" s="73"/>
      <c r="H51" s="73">
        <f>SUM(H46:H50)</f>
        <v>89</v>
      </c>
      <c r="I51" s="73">
        <f t="shared" si="5"/>
        <v>856</v>
      </c>
      <c r="J51" s="73">
        <f>SUM(J46:J50)</f>
        <v>248</v>
      </c>
    </row>
    <row r="52" spans="1:10" ht="18.75" x14ac:dyDescent="0.25">
      <c r="A52" s="161" t="s">
        <v>79</v>
      </c>
      <c r="B52" s="162"/>
      <c r="C52" s="162"/>
      <c r="D52" s="162"/>
      <c r="E52" s="162"/>
      <c r="F52" s="162"/>
      <c r="G52" s="162"/>
      <c r="H52" s="162"/>
      <c r="I52" s="162"/>
      <c r="J52" s="162"/>
    </row>
    <row r="53" spans="1:10" ht="15.75" x14ac:dyDescent="0.25">
      <c r="A53" s="10" t="s">
        <v>80</v>
      </c>
      <c r="B53" s="10" t="s">
        <v>81</v>
      </c>
      <c r="C53" s="60">
        <v>48</v>
      </c>
      <c r="D53" s="60"/>
      <c r="E53" s="60"/>
      <c r="F53" s="60"/>
      <c r="G53" s="60"/>
      <c r="H53" s="60"/>
      <c r="I53" s="22">
        <f>C53</f>
        <v>48</v>
      </c>
      <c r="J53" s="10">
        <v>14</v>
      </c>
    </row>
    <row r="54" spans="1:10" ht="15.75" x14ac:dyDescent="0.25">
      <c r="A54" s="10" t="s">
        <v>80</v>
      </c>
      <c r="B54" s="10" t="s">
        <v>82</v>
      </c>
      <c r="C54" s="60">
        <v>24</v>
      </c>
      <c r="D54" s="60"/>
      <c r="E54" s="60"/>
      <c r="F54" s="60"/>
      <c r="G54" s="60"/>
      <c r="H54" s="60"/>
      <c r="I54" s="22">
        <f>C54</f>
        <v>24</v>
      </c>
      <c r="J54" s="10">
        <v>7</v>
      </c>
    </row>
    <row r="55" spans="1:10" ht="31.5" x14ac:dyDescent="0.25">
      <c r="A55" s="10" t="s">
        <v>80</v>
      </c>
      <c r="B55" s="10" t="s">
        <v>83</v>
      </c>
      <c r="C55" s="60">
        <v>19</v>
      </c>
      <c r="D55" s="60"/>
      <c r="E55" s="60"/>
      <c r="F55" s="60"/>
      <c r="G55" s="60"/>
      <c r="H55" s="60"/>
      <c r="I55" s="22">
        <f>C55</f>
        <v>19</v>
      </c>
      <c r="J55" s="10">
        <v>4</v>
      </c>
    </row>
    <row r="56" spans="1:10" ht="15.75" x14ac:dyDescent="0.25">
      <c r="A56" s="10" t="s">
        <v>80</v>
      </c>
      <c r="B56" s="10" t="s">
        <v>84</v>
      </c>
      <c r="C56" s="60">
        <v>19</v>
      </c>
      <c r="D56" s="60"/>
      <c r="E56" s="60"/>
      <c r="F56" s="60"/>
      <c r="G56" s="60"/>
      <c r="H56" s="60"/>
      <c r="I56" s="22">
        <f>C56</f>
        <v>19</v>
      </c>
      <c r="J56" s="10">
        <v>3</v>
      </c>
    </row>
    <row r="57" spans="1:10" ht="15.75" x14ac:dyDescent="0.25">
      <c r="A57" s="73" t="s">
        <v>80</v>
      </c>
      <c r="B57" s="73" t="s">
        <v>16</v>
      </c>
      <c r="C57" s="73">
        <f>SUM(C53:C56)</f>
        <v>110</v>
      </c>
      <c r="D57" s="73"/>
      <c r="E57" s="73"/>
      <c r="F57" s="73"/>
      <c r="G57" s="73"/>
      <c r="H57" s="73"/>
      <c r="I57" s="73">
        <f>C57</f>
        <v>110</v>
      </c>
      <c r="J57" s="73">
        <f>SUM(J53:J56)</f>
        <v>28</v>
      </c>
    </row>
    <row r="58" spans="1:10" ht="18.75" x14ac:dyDescent="0.25">
      <c r="A58" s="161" t="s">
        <v>86</v>
      </c>
      <c r="B58" s="162"/>
      <c r="C58" s="162"/>
      <c r="D58" s="162"/>
      <c r="E58" s="162"/>
      <c r="F58" s="162"/>
      <c r="G58" s="162"/>
      <c r="H58" s="162"/>
      <c r="I58" s="162"/>
      <c r="J58" s="162"/>
    </row>
    <row r="59" spans="1:10" ht="15.75" x14ac:dyDescent="0.25">
      <c r="A59" s="10" t="s">
        <v>87</v>
      </c>
      <c r="B59" s="10" t="s">
        <v>88</v>
      </c>
      <c r="C59" s="60">
        <v>49</v>
      </c>
      <c r="D59" s="60"/>
      <c r="E59" s="60">
        <v>0</v>
      </c>
      <c r="F59" s="60">
        <v>1</v>
      </c>
      <c r="G59" s="60"/>
      <c r="H59" s="60">
        <v>12</v>
      </c>
      <c r="I59" s="22">
        <f>H59+G59+F59+E59+D59+C59</f>
        <v>62</v>
      </c>
      <c r="J59" s="10">
        <v>17</v>
      </c>
    </row>
    <row r="60" spans="1:10" ht="15.75" x14ac:dyDescent="0.25">
      <c r="A60" s="10" t="s">
        <v>87</v>
      </c>
      <c r="B60" s="10" t="s">
        <v>89</v>
      </c>
      <c r="C60" s="60">
        <v>52</v>
      </c>
      <c r="D60" s="60"/>
      <c r="E60" s="60">
        <v>0</v>
      </c>
      <c r="F60" s="60">
        <v>0</v>
      </c>
      <c r="G60" s="60"/>
      <c r="H60" s="60">
        <v>0</v>
      </c>
      <c r="I60" s="22">
        <f>H60+G60+F60+E60+D60+C60</f>
        <v>52</v>
      </c>
      <c r="J60" s="10">
        <v>16</v>
      </c>
    </row>
    <row r="61" spans="1:10" ht="15.75" x14ac:dyDescent="0.25">
      <c r="A61" s="10" t="s">
        <v>87</v>
      </c>
      <c r="B61" s="10" t="s">
        <v>90</v>
      </c>
      <c r="C61" s="60">
        <v>0</v>
      </c>
      <c r="D61" s="60"/>
      <c r="E61" s="60">
        <v>24</v>
      </c>
      <c r="F61" s="60">
        <v>3</v>
      </c>
      <c r="G61" s="60"/>
      <c r="H61" s="60">
        <v>20</v>
      </c>
      <c r="I61" s="22">
        <f>H61+G61+F61+E61+D61+C61</f>
        <v>47</v>
      </c>
      <c r="J61" s="10"/>
    </row>
    <row r="62" spans="1:10" ht="15.75" x14ac:dyDescent="0.25">
      <c r="A62" s="10" t="s">
        <v>87</v>
      </c>
      <c r="B62" s="10" t="s">
        <v>91</v>
      </c>
      <c r="C62" s="60">
        <v>73</v>
      </c>
      <c r="D62" s="60"/>
      <c r="E62" s="60">
        <v>4</v>
      </c>
      <c r="F62" s="60">
        <v>41</v>
      </c>
      <c r="G62" s="60"/>
      <c r="H62" s="60">
        <v>0</v>
      </c>
      <c r="I62" s="22">
        <f>H62+G62+F62+E62+D62+C62</f>
        <v>118</v>
      </c>
      <c r="J62" s="10">
        <v>38</v>
      </c>
    </row>
    <row r="63" spans="1:10" ht="15.75" x14ac:dyDescent="0.25">
      <c r="A63" s="73" t="s">
        <v>87</v>
      </c>
      <c r="B63" s="73" t="s">
        <v>56</v>
      </c>
      <c r="C63" s="73">
        <f>SUM(C59:C62)</f>
        <v>174</v>
      </c>
      <c r="D63" s="73"/>
      <c r="E63" s="73">
        <f>SUM(E59:E62)</f>
        <v>28</v>
      </c>
      <c r="F63" s="73">
        <f>SUM(F59:F62)</f>
        <v>45</v>
      </c>
      <c r="G63" s="73"/>
      <c r="H63" s="73">
        <f>SUM(H59:H62)</f>
        <v>32</v>
      </c>
      <c r="I63" s="73">
        <f>H63+G63+F63+E63+D63+C63</f>
        <v>279</v>
      </c>
      <c r="J63" s="73">
        <f>SUM(J59:J62)</f>
        <v>71</v>
      </c>
    </row>
    <row r="64" spans="1:10" ht="18.75" x14ac:dyDescent="0.25">
      <c r="A64" s="161" t="s">
        <v>93</v>
      </c>
      <c r="B64" s="162"/>
      <c r="C64" s="162"/>
      <c r="D64" s="162"/>
      <c r="E64" s="162"/>
      <c r="F64" s="162"/>
      <c r="G64" s="162"/>
      <c r="H64" s="162"/>
      <c r="I64" s="162"/>
      <c r="J64" s="162"/>
    </row>
    <row r="65" spans="1:10" ht="31.5" x14ac:dyDescent="0.25">
      <c r="A65" s="10" t="s">
        <v>94</v>
      </c>
      <c r="B65" s="10" t="s">
        <v>95</v>
      </c>
      <c r="C65" s="60">
        <v>59</v>
      </c>
      <c r="D65" s="60"/>
      <c r="E65" s="60">
        <v>3</v>
      </c>
      <c r="F65" s="60">
        <v>1</v>
      </c>
      <c r="G65" s="60"/>
      <c r="H65" s="60">
        <v>30</v>
      </c>
      <c r="I65" s="22">
        <f t="shared" ref="I65:I75" si="6">H65+G65+F65+E65+D65+C65</f>
        <v>93</v>
      </c>
      <c r="J65" s="10">
        <v>28</v>
      </c>
    </row>
    <row r="66" spans="1:10" ht="15.75" x14ac:dyDescent="0.25">
      <c r="A66" s="10" t="s">
        <v>94</v>
      </c>
      <c r="B66" s="10" t="s">
        <v>96</v>
      </c>
      <c r="C66" s="60">
        <v>39</v>
      </c>
      <c r="D66" s="60"/>
      <c r="E66" s="60">
        <v>3</v>
      </c>
      <c r="F66" s="60">
        <v>2</v>
      </c>
      <c r="G66" s="60"/>
      <c r="H66" s="60">
        <v>0</v>
      </c>
      <c r="I66" s="22">
        <f t="shared" si="6"/>
        <v>44</v>
      </c>
      <c r="J66" s="10">
        <v>20</v>
      </c>
    </row>
    <row r="67" spans="1:10" ht="15.75" x14ac:dyDescent="0.25">
      <c r="A67" s="10" t="s">
        <v>94</v>
      </c>
      <c r="B67" s="10" t="s">
        <v>97</v>
      </c>
      <c r="C67" s="60">
        <v>57</v>
      </c>
      <c r="D67" s="60"/>
      <c r="E67" s="60">
        <v>6</v>
      </c>
      <c r="F67" s="60">
        <v>6</v>
      </c>
      <c r="G67" s="60"/>
      <c r="H67" s="60">
        <v>0</v>
      </c>
      <c r="I67" s="22">
        <f t="shared" si="6"/>
        <v>69</v>
      </c>
      <c r="J67" s="10">
        <v>23</v>
      </c>
    </row>
    <row r="68" spans="1:10" ht="15.75" x14ac:dyDescent="0.25">
      <c r="A68" s="10" t="s">
        <v>94</v>
      </c>
      <c r="B68" s="10" t="s">
        <v>98</v>
      </c>
      <c r="C68" s="60">
        <v>20</v>
      </c>
      <c r="D68" s="60"/>
      <c r="E68" s="60">
        <v>32</v>
      </c>
      <c r="F68" s="60">
        <v>4</v>
      </c>
      <c r="G68" s="60"/>
      <c r="H68" s="60">
        <v>31</v>
      </c>
      <c r="I68" s="22">
        <f t="shared" si="6"/>
        <v>87</v>
      </c>
      <c r="J68" s="10">
        <v>38</v>
      </c>
    </row>
    <row r="69" spans="1:10" ht="15.75" x14ac:dyDescent="0.25">
      <c r="A69" s="10" t="s">
        <v>94</v>
      </c>
      <c r="B69" s="10" t="s">
        <v>99</v>
      </c>
      <c r="C69" s="60">
        <v>0</v>
      </c>
      <c r="D69" s="60"/>
      <c r="E69" s="60">
        <v>161</v>
      </c>
      <c r="F69" s="60">
        <v>44</v>
      </c>
      <c r="G69" s="60"/>
      <c r="H69" s="60">
        <v>0</v>
      </c>
      <c r="I69" s="22">
        <f t="shared" si="6"/>
        <v>205</v>
      </c>
      <c r="J69" s="10">
        <v>68</v>
      </c>
    </row>
    <row r="70" spans="1:10" ht="31.5" x14ac:dyDescent="0.25">
      <c r="A70" s="10" t="s">
        <v>94</v>
      </c>
      <c r="B70" s="10" t="s">
        <v>100</v>
      </c>
      <c r="C70" s="60">
        <v>62</v>
      </c>
      <c r="D70" s="60"/>
      <c r="E70" s="60">
        <v>2</v>
      </c>
      <c r="F70" s="60">
        <v>0</v>
      </c>
      <c r="G70" s="60"/>
      <c r="H70" s="60">
        <v>0</v>
      </c>
      <c r="I70" s="22">
        <f t="shared" si="6"/>
        <v>64</v>
      </c>
      <c r="J70" s="10">
        <v>24</v>
      </c>
    </row>
    <row r="71" spans="1:10" ht="15.75" x14ac:dyDescent="0.25">
      <c r="A71" s="10" t="s">
        <v>94</v>
      </c>
      <c r="B71" s="10" t="s">
        <v>101</v>
      </c>
      <c r="C71" s="60">
        <v>36</v>
      </c>
      <c r="D71" s="60"/>
      <c r="E71" s="60">
        <v>0</v>
      </c>
      <c r="F71" s="60">
        <v>1</v>
      </c>
      <c r="G71" s="60"/>
      <c r="H71" s="60">
        <v>0</v>
      </c>
      <c r="I71" s="22">
        <f t="shared" si="6"/>
        <v>37</v>
      </c>
      <c r="J71" s="10">
        <v>0</v>
      </c>
    </row>
    <row r="72" spans="1:10" ht="15.75" x14ac:dyDescent="0.25">
      <c r="A72" s="10" t="s">
        <v>94</v>
      </c>
      <c r="B72" s="10" t="s">
        <v>102</v>
      </c>
      <c r="C72" s="60">
        <v>0</v>
      </c>
      <c r="D72" s="60"/>
      <c r="E72" s="60">
        <v>10</v>
      </c>
      <c r="F72" s="60">
        <v>0</v>
      </c>
      <c r="G72" s="60"/>
      <c r="H72" s="60">
        <v>0</v>
      </c>
      <c r="I72" s="22">
        <f t="shared" si="6"/>
        <v>10</v>
      </c>
      <c r="J72" s="10">
        <v>0</v>
      </c>
    </row>
    <row r="73" spans="1:10" ht="15.75" x14ac:dyDescent="0.25">
      <c r="A73" s="10" t="s">
        <v>94</v>
      </c>
      <c r="B73" s="10" t="s">
        <v>88</v>
      </c>
      <c r="C73" s="60">
        <v>0</v>
      </c>
      <c r="D73" s="60"/>
      <c r="E73" s="60">
        <v>20</v>
      </c>
      <c r="F73" s="60">
        <v>9</v>
      </c>
      <c r="G73" s="60"/>
      <c r="H73" s="60">
        <v>4</v>
      </c>
      <c r="I73" s="22">
        <f t="shared" si="6"/>
        <v>33</v>
      </c>
      <c r="J73" s="10">
        <v>9</v>
      </c>
    </row>
    <row r="74" spans="1:10" ht="15.75" x14ac:dyDescent="0.25">
      <c r="A74" s="10" t="s">
        <v>94</v>
      </c>
      <c r="B74" s="10" t="s">
        <v>103</v>
      </c>
      <c r="C74" s="60">
        <v>0</v>
      </c>
      <c r="D74" s="60"/>
      <c r="E74" s="60">
        <v>43</v>
      </c>
      <c r="F74" s="60">
        <v>4</v>
      </c>
      <c r="G74" s="60"/>
      <c r="H74" s="60">
        <v>0</v>
      </c>
      <c r="I74" s="22">
        <f t="shared" si="6"/>
        <v>47</v>
      </c>
      <c r="J74" s="10">
        <v>11</v>
      </c>
    </row>
    <row r="75" spans="1:10" ht="15.75" x14ac:dyDescent="0.25">
      <c r="A75" s="73" t="s">
        <v>94</v>
      </c>
      <c r="B75" s="73" t="s">
        <v>32</v>
      </c>
      <c r="C75" s="73">
        <f>SUM(C65:C74)</f>
        <v>273</v>
      </c>
      <c r="D75" s="73"/>
      <c r="E75" s="73">
        <f>SUM(E65:E74)</f>
        <v>280</v>
      </c>
      <c r="F75" s="73">
        <f>SUM(F65:F74)</f>
        <v>71</v>
      </c>
      <c r="G75" s="73"/>
      <c r="H75" s="73">
        <f>SUM(H65:H74)</f>
        <v>65</v>
      </c>
      <c r="I75" s="73">
        <f t="shared" si="6"/>
        <v>689</v>
      </c>
      <c r="J75" s="73">
        <f>SUM(J65:J74)</f>
        <v>221</v>
      </c>
    </row>
    <row r="76" spans="1:10" ht="18.75" x14ac:dyDescent="0.25">
      <c r="A76" s="161" t="s">
        <v>104</v>
      </c>
      <c r="B76" s="162"/>
      <c r="C76" s="162"/>
      <c r="D76" s="162"/>
      <c r="E76" s="162"/>
      <c r="F76" s="162"/>
      <c r="G76" s="162"/>
      <c r="H76" s="162"/>
      <c r="I76" s="162"/>
      <c r="J76" s="162"/>
    </row>
    <row r="77" spans="1:10" ht="31.5" x14ac:dyDescent="0.25">
      <c r="A77" s="10" t="s">
        <v>107</v>
      </c>
      <c r="B77" s="10" t="s">
        <v>108</v>
      </c>
      <c r="C77" s="60">
        <v>45</v>
      </c>
      <c r="D77" s="60"/>
      <c r="E77" s="60">
        <v>0</v>
      </c>
      <c r="F77" s="60">
        <v>1</v>
      </c>
      <c r="G77" s="60"/>
      <c r="H77" s="60">
        <v>0</v>
      </c>
      <c r="I77" s="22">
        <f t="shared" ref="I77:I87" si="7">H77+F77+E77+C77</f>
        <v>46</v>
      </c>
      <c r="J77" s="10">
        <v>10</v>
      </c>
    </row>
    <row r="78" spans="1:10" ht="31.5" x14ac:dyDescent="0.25">
      <c r="A78" s="10" t="s">
        <v>107</v>
      </c>
      <c r="B78" s="10" t="s">
        <v>109</v>
      </c>
      <c r="C78" s="60">
        <v>63</v>
      </c>
      <c r="D78" s="60"/>
      <c r="E78" s="60">
        <v>0</v>
      </c>
      <c r="F78" s="60">
        <v>14</v>
      </c>
      <c r="G78" s="60"/>
      <c r="H78" s="60">
        <v>0</v>
      </c>
      <c r="I78" s="22">
        <f t="shared" si="7"/>
        <v>77</v>
      </c>
      <c r="J78" s="10">
        <v>25</v>
      </c>
    </row>
    <row r="79" spans="1:10" ht="31.5" x14ac:dyDescent="0.25">
      <c r="A79" s="10" t="s">
        <v>107</v>
      </c>
      <c r="B79" s="10" t="s">
        <v>110</v>
      </c>
      <c r="C79" s="60">
        <v>56</v>
      </c>
      <c r="D79" s="60"/>
      <c r="E79" s="60">
        <v>0</v>
      </c>
      <c r="F79" s="60">
        <v>7</v>
      </c>
      <c r="G79" s="60"/>
      <c r="H79" s="60">
        <v>20</v>
      </c>
      <c r="I79" s="22">
        <f t="shared" si="7"/>
        <v>83</v>
      </c>
      <c r="J79" s="10">
        <v>20</v>
      </c>
    </row>
    <row r="80" spans="1:10" ht="31.5" x14ac:dyDescent="0.25">
      <c r="A80" s="10" t="s">
        <v>107</v>
      </c>
      <c r="B80" s="10" t="s">
        <v>111</v>
      </c>
      <c r="C80" s="60">
        <v>70</v>
      </c>
      <c r="D80" s="60"/>
      <c r="E80" s="60">
        <v>0</v>
      </c>
      <c r="F80" s="60">
        <v>11</v>
      </c>
      <c r="G80" s="60"/>
      <c r="H80" s="60">
        <v>0</v>
      </c>
      <c r="I80" s="22">
        <f t="shared" si="7"/>
        <v>81</v>
      </c>
      <c r="J80" s="10">
        <v>22</v>
      </c>
    </row>
    <row r="81" spans="1:10" ht="15.75" x14ac:dyDescent="0.25">
      <c r="A81" s="10" t="s">
        <v>107</v>
      </c>
      <c r="B81" s="10" t="s">
        <v>112</v>
      </c>
      <c r="C81" s="60">
        <v>0</v>
      </c>
      <c r="D81" s="60"/>
      <c r="E81" s="60">
        <v>44</v>
      </c>
      <c r="F81" s="60">
        <v>0</v>
      </c>
      <c r="G81" s="60"/>
      <c r="H81" s="60">
        <v>0</v>
      </c>
      <c r="I81" s="22">
        <f t="shared" si="7"/>
        <v>44</v>
      </c>
      <c r="J81" s="10">
        <v>0</v>
      </c>
    </row>
    <row r="82" spans="1:10" ht="15.75" x14ac:dyDescent="0.25">
      <c r="A82" s="10" t="s">
        <v>107</v>
      </c>
      <c r="B82" s="10" t="s">
        <v>113</v>
      </c>
      <c r="C82" s="60">
        <v>0</v>
      </c>
      <c r="D82" s="60"/>
      <c r="E82" s="60">
        <v>71</v>
      </c>
      <c r="F82" s="60">
        <v>0</v>
      </c>
      <c r="G82" s="60"/>
      <c r="H82" s="60">
        <v>11</v>
      </c>
      <c r="I82" s="22">
        <f t="shared" si="7"/>
        <v>82</v>
      </c>
      <c r="J82" s="10">
        <v>32</v>
      </c>
    </row>
    <row r="83" spans="1:10" ht="15.75" x14ac:dyDescent="0.25">
      <c r="A83" s="10" t="s">
        <v>107</v>
      </c>
      <c r="B83" s="10" t="s">
        <v>9</v>
      </c>
      <c r="C83" s="60">
        <v>0</v>
      </c>
      <c r="D83" s="60"/>
      <c r="E83" s="60">
        <v>51</v>
      </c>
      <c r="F83" s="60">
        <v>0</v>
      </c>
      <c r="G83" s="60"/>
      <c r="H83" s="60">
        <v>54</v>
      </c>
      <c r="I83" s="22">
        <f t="shared" si="7"/>
        <v>105</v>
      </c>
      <c r="J83" s="10">
        <v>29</v>
      </c>
    </row>
    <row r="84" spans="1:10" ht="15.75" x14ac:dyDescent="0.25">
      <c r="A84" s="10" t="s">
        <v>107</v>
      </c>
      <c r="B84" s="10" t="s">
        <v>73</v>
      </c>
      <c r="C84" s="60">
        <v>0</v>
      </c>
      <c r="D84" s="60"/>
      <c r="E84" s="60">
        <v>53</v>
      </c>
      <c r="F84" s="60">
        <v>0</v>
      </c>
      <c r="G84" s="60"/>
      <c r="H84" s="60">
        <v>41</v>
      </c>
      <c r="I84" s="22">
        <f t="shared" si="7"/>
        <v>94</v>
      </c>
      <c r="J84" s="10">
        <v>42</v>
      </c>
    </row>
    <row r="85" spans="1:10" ht="47.25" x14ac:dyDescent="0.25">
      <c r="A85" s="10" t="s">
        <v>107</v>
      </c>
      <c r="B85" s="10" t="s">
        <v>8</v>
      </c>
      <c r="C85" s="60">
        <v>0</v>
      </c>
      <c r="D85" s="60"/>
      <c r="E85" s="60">
        <v>55</v>
      </c>
      <c r="F85" s="60">
        <v>0</v>
      </c>
      <c r="G85" s="60"/>
      <c r="H85" s="60">
        <v>0</v>
      </c>
      <c r="I85" s="22">
        <f t="shared" si="7"/>
        <v>55</v>
      </c>
      <c r="J85" s="10">
        <v>19</v>
      </c>
    </row>
    <row r="86" spans="1:10" ht="31.5" x14ac:dyDescent="0.25">
      <c r="A86" s="10" t="s">
        <v>107</v>
      </c>
      <c r="B86" s="10" t="s">
        <v>114</v>
      </c>
      <c r="C86" s="60">
        <v>0</v>
      </c>
      <c r="D86" s="60"/>
      <c r="E86" s="60">
        <v>68</v>
      </c>
      <c r="F86" s="60">
        <v>0</v>
      </c>
      <c r="G86" s="60"/>
      <c r="H86" s="60">
        <v>0</v>
      </c>
      <c r="I86" s="22">
        <f t="shared" si="7"/>
        <v>68</v>
      </c>
      <c r="J86" s="10">
        <v>10</v>
      </c>
    </row>
    <row r="87" spans="1:10" ht="15.75" x14ac:dyDescent="0.25">
      <c r="A87" s="73" t="s">
        <v>107</v>
      </c>
      <c r="B87" s="73" t="s">
        <v>106</v>
      </c>
      <c r="C87" s="73">
        <f>SUM(C77:C86)</f>
        <v>234</v>
      </c>
      <c r="D87" s="73"/>
      <c r="E87" s="73">
        <f>SUM(E77:E86)</f>
        <v>342</v>
      </c>
      <c r="F87" s="73">
        <f>SUM(F77:F86)</f>
        <v>33</v>
      </c>
      <c r="G87" s="73"/>
      <c r="H87" s="73">
        <f>SUM(H77:H86)</f>
        <v>126</v>
      </c>
      <c r="I87" s="73">
        <f t="shared" si="7"/>
        <v>735</v>
      </c>
      <c r="J87" s="73">
        <f>SUM(J77:J86)</f>
        <v>209</v>
      </c>
    </row>
    <row r="88" spans="1:10" ht="18.75" x14ac:dyDescent="0.25">
      <c r="A88" s="161" t="s">
        <v>116</v>
      </c>
      <c r="B88" s="162"/>
      <c r="C88" s="162"/>
      <c r="D88" s="162"/>
      <c r="E88" s="162"/>
      <c r="F88" s="162"/>
      <c r="G88" s="162"/>
      <c r="H88" s="162"/>
      <c r="I88" s="162"/>
      <c r="J88" s="162"/>
    </row>
    <row r="89" spans="1:10" ht="15.75" x14ac:dyDescent="0.25">
      <c r="A89" s="10" t="s">
        <v>117</v>
      </c>
      <c r="B89" s="10" t="s">
        <v>120</v>
      </c>
      <c r="C89" s="60">
        <v>64</v>
      </c>
      <c r="D89" s="60">
        <v>0</v>
      </c>
      <c r="E89" s="60">
        <v>0</v>
      </c>
      <c r="F89" s="60">
        <v>0</v>
      </c>
      <c r="G89" s="60"/>
      <c r="H89" s="60">
        <v>0</v>
      </c>
      <c r="I89" s="22">
        <f t="shared" ref="I89:I101" si="8">H89+G89+F89+E89+D89+C89</f>
        <v>64</v>
      </c>
      <c r="J89" s="10">
        <v>16</v>
      </c>
    </row>
    <row r="90" spans="1:10" ht="31.5" x14ac:dyDescent="0.25">
      <c r="A90" s="10" t="s">
        <v>117</v>
      </c>
      <c r="B90" s="10" t="s">
        <v>121</v>
      </c>
      <c r="C90" s="60">
        <v>67</v>
      </c>
      <c r="D90" s="60">
        <v>0</v>
      </c>
      <c r="E90" s="60">
        <v>0</v>
      </c>
      <c r="F90" s="60">
        <v>0</v>
      </c>
      <c r="G90" s="60"/>
      <c r="H90" s="60">
        <v>6</v>
      </c>
      <c r="I90" s="22">
        <f t="shared" si="8"/>
        <v>73</v>
      </c>
      <c r="J90" s="10">
        <v>32</v>
      </c>
    </row>
    <row r="91" spans="1:10" ht="31.5" x14ac:dyDescent="0.25">
      <c r="A91" s="10" t="s">
        <v>117</v>
      </c>
      <c r="B91" s="10" t="s">
        <v>119</v>
      </c>
      <c r="C91" s="60">
        <v>77</v>
      </c>
      <c r="D91" s="60">
        <v>0</v>
      </c>
      <c r="E91" s="60">
        <v>0</v>
      </c>
      <c r="F91" s="60">
        <v>0</v>
      </c>
      <c r="G91" s="60"/>
      <c r="H91" s="60">
        <v>0</v>
      </c>
      <c r="I91" s="22">
        <f t="shared" si="8"/>
        <v>77</v>
      </c>
      <c r="J91" s="10">
        <v>25</v>
      </c>
    </row>
    <row r="92" spans="1:10" ht="31.5" x14ac:dyDescent="0.25">
      <c r="A92" s="10" t="s">
        <v>117</v>
      </c>
      <c r="B92" s="10" t="s">
        <v>10</v>
      </c>
      <c r="C92" s="60">
        <v>50</v>
      </c>
      <c r="D92" s="60">
        <v>0</v>
      </c>
      <c r="E92" s="60">
        <v>0</v>
      </c>
      <c r="F92" s="60">
        <v>0</v>
      </c>
      <c r="G92" s="60"/>
      <c r="H92" s="60">
        <v>20</v>
      </c>
      <c r="I92" s="22">
        <f t="shared" si="8"/>
        <v>70</v>
      </c>
      <c r="J92" s="10">
        <v>46</v>
      </c>
    </row>
    <row r="93" spans="1:10" ht="31.5" x14ac:dyDescent="0.25">
      <c r="A93" s="10" t="s">
        <v>117</v>
      </c>
      <c r="B93" s="10" t="s">
        <v>122</v>
      </c>
      <c r="C93" s="60">
        <v>0</v>
      </c>
      <c r="D93" s="60">
        <v>50</v>
      </c>
      <c r="E93" s="60">
        <v>0</v>
      </c>
      <c r="F93" s="60">
        <v>0</v>
      </c>
      <c r="G93" s="60"/>
      <c r="H93" s="60">
        <v>73</v>
      </c>
      <c r="I93" s="22">
        <f t="shared" si="8"/>
        <v>123</v>
      </c>
      <c r="J93" s="10">
        <v>52</v>
      </c>
    </row>
    <row r="94" spans="1:10" ht="15.75" x14ac:dyDescent="0.25">
      <c r="A94" s="10" t="s">
        <v>117</v>
      </c>
      <c r="B94" s="10" t="s">
        <v>123</v>
      </c>
      <c r="C94" s="60">
        <v>0</v>
      </c>
      <c r="D94" s="60">
        <v>0</v>
      </c>
      <c r="E94" s="60">
        <v>153</v>
      </c>
      <c r="F94" s="60">
        <v>21</v>
      </c>
      <c r="G94" s="60"/>
      <c r="H94" s="60">
        <v>232</v>
      </c>
      <c r="I94" s="22">
        <f t="shared" si="8"/>
        <v>406</v>
      </c>
      <c r="J94" s="10">
        <v>126</v>
      </c>
    </row>
    <row r="95" spans="1:10" ht="47.25" x14ac:dyDescent="0.25">
      <c r="A95" s="10" t="s">
        <v>117</v>
      </c>
      <c r="B95" s="10" t="s">
        <v>124</v>
      </c>
      <c r="C95" s="60">
        <v>0</v>
      </c>
      <c r="D95" s="60">
        <v>0</v>
      </c>
      <c r="E95" s="60">
        <v>0</v>
      </c>
      <c r="F95" s="60">
        <v>0</v>
      </c>
      <c r="G95" s="60"/>
      <c r="H95" s="60">
        <v>61</v>
      </c>
      <c r="I95" s="22">
        <f t="shared" si="8"/>
        <v>61</v>
      </c>
      <c r="J95" s="10">
        <v>18</v>
      </c>
    </row>
    <row r="96" spans="1:10" ht="31.5" x14ac:dyDescent="0.25">
      <c r="A96" s="10" t="s">
        <v>117</v>
      </c>
      <c r="B96" s="10" t="s">
        <v>114</v>
      </c>
      <c r="C96" s="60">
        <v>0</v>
      </c>
      <c r="D96" s="60">
        <v>45</v>
      </c>
      <c r="E96" s="60">
        <v>82</v>
      </c>
      <c r="F96" s="60">
        <v>0</v>
      </c>
      <c r="G96" s="60"/>
      <c r="H96" s="60">
        <v>0</v>
      </c>
      <c r="I96" s="22">
        <f t="shared" si="8"/>
        <v>127</v>
      </c>
      <c r="J96" s="10">
        <v>51</v>
      </c>
    </row>
    <row r="97" spans="1:10" ht="47.25" x14ac:dyDescent="0.25">
      <c r="A97" s="10" t="s">
        <v>117</v>
      </c>
      <c r="B97" s="10" t="s">
        <v>125</v>
      </c>
      <c r="C97" s="60">
        <v>0</v>
      </c>
      <c r="D97" s="60">
        <v>0</v>
      </c>
      <c r="E97" s="60">
        <v>6</v>
      </c>
      <c r="F97" s="60">
        <v>5</v>
      </c>
      <c r="G97" s="60"/>
      <c r="H97" s="60">
        <v>0</v>
      </c>
      <c r="I97" s="22">
        <f t="shared" si="8"/>
        <v>11</v>
      </c>
      <c r="J97" s="10"/>
    </row>
    <row r="98" spans="1:10" ht="15.75" x14ac:dyDescent="0.25">
      <c r="A98" s="10" t="s">
        <v>117</v>
      </c>
      <c r="B98" s="10" t="s">
        <v>126</v>
      </c>
      <c r="C98" s="60">
        <v>0</v>
      </c>
      <c r="D98" s="60">
        <v>0</v>
      </c>
      <c r="E98" s="60">
        <v>25</v>
      </c>
      <c r="F98" s="60">
        <v>14</v>
      </c>
      <c r="G98" s="60"/>
      <c r="H98" s="60">
        <v>0</v>
      </c>
      <c r="I98" s="22">
        <f t="shared" si="8"/>
        <v>39</v>
      </c>
      <c r="J98" s="10"/>
    </row>
    <row r="99" spans="1:10" ht="15.75" x14ac:dyDescent="0.25">
      <c r="A99" s="10" t="s">
        <v>117</v>
      </c>
      <c r="B99" s="10" t="s">
        <v>31</v>
      </c>
      <c r="C99" s="60">
        <v>0</v>
      </c>
      <c r="D99" s="60">
        <v>0</v>
      </c>
      <c r="E99" s="60">
        <v>73</v>
      </c>
      <c r="F99" s="60">
        <v>16</v>
      </c>
      <c r="G99" s="60"/>
      <c r="H99" s="60">
        <v>0</v>
      </c>
      <c r="I99" s="22">
        <f t="shared" si="8"/>
        <v>89</v>
      </c>
      <c r="J99" s="10">
        <v>16</v>
      </c>
    </row>
    <row r="100" spans="1:10" ht="15.75" x14ac:dyDescent="0.25">
      <c r="A100" s="10" t="s">
        <v>117</v>
      </c>
      <c r="B100" s="10" t="s">
        <v>29</v>
      </c>
      <c r="C100" s="60">
        <v>0</v>
      </c>
      <c r="D100" s="60">
        <v>0</v>
      </c>
      <c r="E100" s="60">
        <v>0</v>
      </c>
      <c r="F100" s="60">
        <v>0</v>
      </c>
      <c r="G100" s="60"/>
      <c r="H100" s="60">
        <v>87</v>
      </c>
      <c r="I100" s="22">
        <f t="shared" si="8"/>
        <v>87</v>
      </c>
      <c r="J100" s="10"/>
    </row>
    <row r="101" spans="1:10" ht="15.75" x14ac:dyDescent="0.25">
      <c r="A101" s="73" t="s">
        <v>117</v>
      </c>
      <c r="B101" s="73" t="s">
        <v>118</v>
      </c>
      <c r="C101" s="73">
        <f>SUM(C89:C100)</f>
        <v>258</v>
      </c>
      <c r="D101" s="73">
        <f>SUM(D89:D100)</f>
        <v>95</v>
      </c>
      <c r="E101" s="73">
        <f>SUM(E89:E100)</f>
        <v>339</v>
      </c>
      <c r="F101" s="73">
        <f>SUM(F89:F100)</f>
        <v>56</v>
      </c>
      <c r="G101" s="73"/>
      <c r="H101" s="73">
        <f>SUM(H89:H100)</f>
        <v>479</v>
      </c>
      <c r="I101" s="73">
        <f t="shared" si="8"/>
        <v>1227</v>
      </c>
      <c r="J101" s="73">
        <f>SUM(J89:J100)</f>
        <v>382</v>
      </c>
    </row>
    <row r="102" spans="1:10" ht="18.75" x14ac:dyDescent="0.25">
      <c r="A102" s="161" t="s">
        <v>128</v>
      </c>
      <c r="B102" s="162"/>
      <c r="C102" s="162"/>
      <c r="D102" s="162"/>
      <c r="E102" s="162"/>
      <c r="F102" s="162"/>
      <c r="G102" s="162"/>
      <c r="H102" s="162"/>
      <c r="I102" s="162"/>
      <c r="J102" s="162"/>
    </row>
    <row r="103" spans="1:10" ht="31.5" x14ac:dyDescent="0.25">
      <c r="A103" s="10" t="s">
        <v>129</v>
      </c>
      <c r="B103" s="10" t="s">
        <v>130</v>
      </c>
      <c r="C103" s="60">
        <v>71</v>
      </c>
      <c r="D103" s="60"/>
      <c r="E103" s="60">
        <v>0</v>
      </c>
      <c r="F103" s="60">
        <v>0</v>
      </c>
      <c r="G103" s="60"/>
      <c r="H103" s="60">
        <v>66</v>
      </c>
      <c r="I103" s="22">
        <f>H103+G103+F103+E103+D103+C103</f>
        <v>137</v>
      </c>
      <c r="J103" s="10">
        <v>22</v>
      </c>
    </row>
    <row r="104" spans="1:10" ht="47.25" x14ac:dyDescent="0.25">
      <c r="A104" s="10" t="s">
        <v>129</v>
      </c>
      <c r="B104" s="10" t="s">
        <v>131</v>
      </c>
      <c r="C104" s="60">
        <v>66</v>
      </c>
      <c r="D104" s="60"/>
      <c r="E104" s="60">
        <v>11</v>
      </c>
      <c r="F104" s="60">
        <v>11</v>
      </c>
      <c r="G104" s="60"/>
      <c r="H104" s="60">
        <v>0</v>
      </c>
      <c r="I104" s="22">
        <f>H104+G104+F104+E104+D104+C104</f>
        <v>88</v>
      </c>
      <c r="J104" s="10">
        <v>34</v>
      </c>
    </row>
    <row r="105" spans="1:10" ht="63" x14ac:dyDescent="0.25">
      <c r="A105" s="10" t="s">
        <v>129</v>
      </c>
      <c r="B105" s="10" t="s">
        <v>132</v>
      </c>
      <c r="C105" s="60">
        <v>0</v>
      </c>
      <c r="D105" s="60"/>
      <c r="E105" s="60">
        <v>63</v>
      </c>
      <c r="F105" s="60">
        <v>15</v>
      </c>
      <c r="G105" s="60"/>
      <c r="H105" s="60">
        <v>0</v>
      </c>
      <c r="I105" s="22">
        <f>H105+G105+F105+E105+D105+C105</f>
        <v>78</v>
      </c>
      <c r="J105" s="10">
        <v>24</v>
      </c>
    </row>
    <row r="106" spans="1:10" ht="31.5" x14ac:dyDescent="0.25">
      <c r="A106" s="10" t="s">
        <v>129</v>
      </c>
      <c r="B106" s="10" t="s">
        <v>133</v>
      </c>
      <c r="C106" s="60">
        <v>0</v>
      </c>
      <c r="D106" s="60"/>
      <c r="E106" s="60">
        <v>47</v>
      </c>
      <c r="F106" s="60">
        <v>12</v>
      </c>
      <c r="G106" s="60"/>
      <c r="H106" s="60">
        <v>0</v>
      </c>
      <c r="I106" s="22">
        <f>H106+G106+F106+E106+D106+C106</f>
        <v>59</v>
      </c>
      <c r="J106" s="10">
        <v>13</v>
      </c>
    </row>
    <row r="107" spans="1:10" ht="31.5" x14ac:dyDescent="0.25">
      <c r="A107" s="73" t="s">
        <v>129</v>
      </c>
      <c r="B107" s="73" t="s">
        <v>32</v>
      </c>
      <c r="C107" s="73">
        <f>SUM(C103:C106)</f>
        <v>137</v>
      </c>
      <c r="D107" s="73"/>
      <c r="E107" s="73">
        <f>SUM(E103:E106)</f>
        <v>121</v>
      </c>
      <c r="F107" s="73">
        <f>SUM(F103:F106)</f>
        <v>38</v>
      </c>
      <c r="G107" s="73">
        <f t="shared" ref="G107:H107" si="9">SUM(G103:G106)</f>
        <v>0</v>
      </c>
      <c r="H107" s="73">
        <f t="shared" si="9"/>
        <v>66</v>
      </c>
      <c r="I107" s="73">
        <f>H107+G107+F107+E107+D107+C107</f>
        <v>362</v>
      </c>
      <c r="J107" s="73">
        <f>SUM(J103:J106)</f>
        <v>93</v>
      </c>
    </row>
    <row r="108" spans="1:10" ht="18.75" x14ac:dyDescent="0.25">
      <c r="A108" s="161" t="s">
        <v>134</v>
      </c>
      <c r="B108" s="162"/>
      <c r="C108" s="162"/>
      <c r="D108" s="162"/>
      <c r="E108" s="162"/>
      <c r="F108" s="162"/>
      <c r="G108" s="162"/>
      <c r="H108" s="162"/>
      <c r="I108" s="162"/>
      <c r="J108" s="162"/>
    </row>
    <row r="109" spans="1:10" ht="15.75" x14ac:dyDescent="0.25">
      <c r="A109" s="10" t="s">
        <v>135</v>
      </c>
      <c r="B109" s="10" t="s">
        <v>136</v>
      </c>
      <c r="C109" s="91"/>
      <c r="D109" s="60">
        <v>141</v>
      </c>
      <c r="E109" s="60"/>
      <c r="F109" s="60">
        <v>217</v>
      </c>
      <c r="G109" s="60"/>
      <c r="H109" s="60"/>
      <c r="I109" s="22">
        <f t="shared" ref="I109:I115" si="10">F109+D109</f>
        <v>358</v>
      </c>
      <c r="J109" s="10">
        <v>110</v>
      </c>
    </row>
    <row r="110" spans="1:10" ht="15.75" x14ac:dyDescent="0.25">
      <c r="A110" s="10" t="s">
        <v>135</v>
      </c>
      <c r="B110" s="10" t="s">
        <v>137</v>
      </c>
      <c r="C110" s="91"/>
      <c r="D110" s="60">
        <v>73</v>
      </c>
      <c r="E110" s="60"/>
      <c r="F110" s="60">
        <v>0</v>
      </c>
      <c r="G110" s="60"/>
      <c r="H110" s="60"/>
      <c r="I110" s="22">
        <f t="shared" si="10"/>
        <v>73</v>
      </c>
      <c r="J110" s="10">
        <v>24</v>
      </c>
    </row>
    <row r="111" spans="1:10" ht="15.75" x14ac:dyDescent="0.25">
      <c r="A111" s="10" t="s">
        <v>135</v>
      </c>
      <c r="B111" s="10" t="s">
        <v>138</v>
      </c>
      <c r="C111" s="91"/>
      <c r="D111" s="60">
        <v>59</v>
      </c>
      <c r="E111" s="60"/>
      <c r="F111" s="60">
        <v>0</v>
      </c>
      <c r="G111" s="60"/>
      <c r="H111" s="60"/>
      <c r="I111" s="22">
        <f t="shared" si="10"/>
        <v>59</v>
      </c>
      <c r="J111" s="10">
        <v>19</v>
      </c>
    </row>
    <row r="112" spans="1:10" ht="15.75" x14ac:dyDescent="0.25">
      <c r="A112" s="10" t="s">
        <v>135</v>
      </c>
      <c r="B112" s="10" t="s">
        <v>139</v>
      </c>
      <c r="C112" s="91"/>
      <c r="D112" s="60">
        <v>280</v>
      </c>
      <c r="E112" s="60"/>
      <c r="F112" s="60">
        <v>371</v>
      </c>
      <c r="G112" s="60"/>
      <c r="H112" s="60"/>
      <c r="I112" s="22">
        <f t="shared" si="10"/>
        <v>651</v>
      </c>
      <c r="J112" s="10">
        <v>222</v>
      </c>
    </row>
    <row r="113" spans="1:10" ht="15.75" x14ac:dyDescent="0.25">
      <c r="A113" s="10" t="s">
        <v>135</v>
      </c>
      <c r="B113" s="10" t="s">
        <v>140</v>
      </c>
      <c r="C113" s="91"/>
      <c r="D113" s="60">
        <v>0</v>
      </c>
      <c r="E113" s="60"/>
      <c r="F113" s="60">
        <v>262</v>
      </c>
      <c r="G113" s="60"/>
      <c r="H113" s="60"/>
      <c r="I113" s="22">
        <f t="shared" si="10"/>
        <v>262</v>
      </c>
      <c r="J113" s="10">
        <v>95</v>
      </c>
    </row>
    <row r="114" spans="1:10" ht="15.75" x14ac:dyDescent="0.25">
      <c r="A114" s="10" t="s">
        <v>135</v>
      </c>
      <c r="B114" s="10" t="s">
        <v>141</v>
      </c>
      <c r="C114" s="91"/>
      <c r="D114" s="60">
        <v>0</v>
      </c>
      <c r="E114" s="60"/>
      <c r="F114" s="60">
        <v>296</v>
      </c>
      <c r="G114" s="60"/>
      <c r="H114" s="60"/>
      <c r="I114" s="22">
        <f t="shared" si="10"/>
        <v>296</v>
      </c>
      <c r="J114" s="10">
        <v>94</v>
      </c>
    </row>
    <row r="115" spans="1:10" ht="15.75" x14ac:dyDescent="0.25">
      <c r="A115" s="73" t="s">
        <v>135</v>
      </c>
      <c r="B115" s="73" t="s">
        <v>142</v>
      </c>
      <c r="C115" s="90"/>
      <c r="D115" s="73">
        <f>SUM(D109:D114)</f>
        <v>553</v>
      </c>
      <c r="E115" s="73"/>
      <c r="F115" s="73">
        <f>SUM(F109:F114)</f>
        <v>1146</v>
      </c>
      <c r="G115" s="73"/>
      <c r="H115" s="73"/>
      <c r="I115" s="73">
        <f t="shared" si="10"/>
        <v>1699</v>
      </c>
      <c r="J115" s="73">
        <f>SUM(J109:J114)</f>
        <v>564</v>
      </c>
    </row>
    <row r="116" spans="1:10" ht="18.75" x14ac:dyDescent="0.25">
      <c r="A116" s="161" t="s">
        <v>145</v>
      </c>
      <c r="B116" s="162"/>
      <c r="C116" s="162"/>
      <c r="D116" s="162"/>
      <c r="E116" s="162"/>
      <c r="F116" s="162"/>
      <c r="G116" s="162"/>
      <c r="H116" s="162"/>
      <c r="I116" s="162"/>
      <c r="J116" s="162"/>
    </row>
    <row r="117" spans="1:10" ht="15.75" x14ac:dyDescent="0.25">
      <c r="A117" s="10" t="s">
        <v>146</v>
      </c>
      <c r="B117" s="10" t="s">
        <v>147</v>
      </c>
      <c r="C117" s="60"/>
      <c r="D117" s="60">
        <v>19</v>
      </c>
      <c r="E117" s="60"/>
      <c r="F117" s="60"/>
      <c r="G117" s="60"/>
      <c r="H117" s="60"/>
      <c r="I117" s="10">
        <v>19</v>
      </c>
      <c r="J117" s="10">
        <v>10</v>
      </c>
    </row>
    <row r="118" spans="1:10" ht="31.5" x14ac:dyDescent="0.25">
      <c r="A118" s="73" t="s">
        <v>146</v>
      </c>
      <c r="B118" s="73" t="s">
        <v>32</v>
      </c>
      <c r="C118" s="73"/>
      <c r="D118" s="73">
        <v>19</v>
      </c>
      <c r="E118" s="73"/>
      <c r="F118" s="73"/>
      <c r="G118" s="73"/>
      <c r="H118" s="73"/>
      <c r="I118" s="73">
        <v>19</v>
      </c>
      <c r="J118" s="73">
        <v>10</v>
      </c>
    </row>
    <row r="119" spans="1:10" ht="18.75" x14ac:dyDescent="0.25">
      <c r="A119" s="161" t="s">
        <v>148</v>
      </c>
      <c r="B119" s="162"/>
      <c r="C119" s="162"/>
      <c r="D119" s="162"/>
      <c r="E119" s="162"/>
      <c r="F119" s="162"/>
      <c r="G119" s="162"/>
      <c r="H119" s="162"/>
      <c r="I119" s="162"/>
      <c r="J119" s="162"/>
    </row>
    <row r="120" spans="1:10" ht="15.75" x14ac:dyDescent="0.25">
      <c r="A120" s="10" t="s">
        <v>153</v>
      </c>
      <c r="B120" s="10" t="s">
        <v>149</v>
      </c>
      <c r="C120" s="60"/>
      <c r="D120" s="60">
        <v>62</v>
      </c>
      <c r="E120" s="60"/>
      <c r="F120" s="60">
        <v>27</v>
      </c>
      <c r="G120" s="60"/>
      <c r="H120" s="60"/>
      <c r="I120" s="22">
        <f t="shared" ref="I120:I125" si="11">F120+D120</f>
        <v>89</v>
      </c>
      <c r="J120" s="10">
        <v>32</v>
      </c>
    </row>
    <row r="121" spans="1:10" ht="15.75" x14ac:dyDescent="0.25">
      <c r="A121" s="10" t="s">
        <v>153</v>
      </c>
      <c r="B121" s="10" t="s">
        <v>150</v>
      </c>
      <c r="C121" s="60"/>
      <c r="D121" s="60">
        <v>100</v>
      </c>
      <c r="E121" s="60"/>
      <c r="F121" s="60">
        <v>39</v>
      </c>
      <c r="G121" s="60"/>
      <c r="H121" s="60"/>
      <c r="I121" s="22">
        <f t="shared" si="11"/>
        <v>139</v>
      </c>
      <c r="J121" s="10">
        <v>36</v>
      </c>
    </row>
    <row r="122" spans="1:10" ht="15.75" x14ac:dyDescent="0.25">
      <c r="A122" s="10" t="s">
        <v>153</v>
      </c>
      <c r="B122" s="10" t="s">
        <v>151</v>
      </c>
      <c r="C122" s="60"/>
      <c r="D122" s="60">
        <v>69</v>
      </c>
      <c r="E122" s="60"/>
      <c r="F122" s="60">
        <v>54</v>
      </c>
      <c r="G122" s="60"/>
      <c r="H122" s="60"/>
      <c r="I122" s="22">
        <f t="shared" si="11"/>
        <v>123</v>
      </c>
      <c r="J122" s="10">
        <v>36</v>
      </c>
    </row>
    <row r="123" spans="1:10" ht="15.75" x14ac:dyDescent="0.25">
      <c r="A123" s="10" t="s">
        <v>153</v>
      </c>
      <c r="B123" s="10" t="s">
        <v>152</v>
      </c>
      <c r="C123" s="60"/>
      <c r="D123" s="60">
        <v>0</v>
      </c>
      <c r="E123" s="60"/>
      <c r="F123" s="60">
        <v>41</v>
      </c>
      <c r="G123" s="60"/>
      <c r="H123" s="60"/>
      <c r="I123" s="22">
        <f t="shared" si="11"/>
        <v>41</v>
      </c>
      <c r="J123" s="10">
        <v>9</v>
      </c>
    </row>
    <row r="124" spans="1:10" ht="15.75" x14ac:dyDescent="0.25">
      <c r="A124" s="10" t="s">
        <v>153</v>
      </c>
      <c r="B124" s="10" t="s">
        <v>141</v>
      </c>
      <c r="C124" s="60"/>
      <c r="D124" s="60">
        <v>0</v>
      </c>
      <c r="E124" s="60"/>
      <c r="F124" s="60">
        <v>139</v>
      </c>
      <c r="G124" s="60"/>
      <c r="H124" s="60"/>
      <c r="I124" s="22">
        <f t="shared" si="11"/>
        <v>139</v>
      </c>
      <c r="J124" s="10">
        <v>50</v>
      </c>
    </row>
    <row r="125" spans="1:10" ht="15.75" x14ac:dyDescent="0.25">
      <c r="A125" s="73" t="s">
        <v>153</v>
      </c>
      <c r="B125" s="73" t="s">
        <v>32</v>
      </c>
      <c r="C125" s="73"/>
      <c r="D125" s="73">
        <f>SUM(D120:D124)</f>
        <v>231</v>
      </c>
      <c r="E125" s="73"/>
      <c r="F125" s="73">
        <f>SUM(F120:F124)</f>
        <v>300</v>
      </c>
      <c r="G125" s="73"/>
      <c r="H125" s="73"/>
      <c r="I125" s="73">
        <f t="shared" si="11"/>
        <v>531</v>
      </c>
      <c r="J125" s="73">
        <f>J120+J121+J122+J123+J124</f>
        <v>163</v>
      </c>
    </row>
    <row r="126" spans="1:10" ht="18.75" x14ac:dyDescent="0.25">
      <c r="A126" s="161" t="s">
        <v>155</v>
      </c>
      <c r="B126" s="162"/>
      <c r="C126" s="162"/>
      <c r="D126" s="162"/>
      <c r="E126" s="162"/>
      <c r="F126" s="162"/>
      <c r="G126" s="162"/>
      <c r="H126" s="162"/>
      <c r="I126" s="162"/>
      <c r="J126" s="162"/>
    </row>
    <row r="127" spans="1:10" ht="15.75" x14ac:dyDescent="0.25">
      <c r="A127" s="10" t="s">
        <v>156</v>
      </c>
      <c r="B127" s="10" t="s">
        <v>151</v>
      </c>
      <c r="C127" s="60"/>
      <c r="D127" s="60">
        <v>71</v>
      </c>
      <c r="E127" s="60"/>
      <c r="F127" s="60">
        <v>131</v>
      </c>
      <c r="G127" s="60"/>
      <c r="H127" s="60"/>
      <c r="I127" s="22">
        <f>F127+D127</f>
        <v>202</v>
      </c>
      <c r="J127" s="10">
        <v>66</v>
      </c>
    </row>
    <row r="128" spans="1:10" ht="15.75" x14ac:dyDescent="0.25">
      <c r="A128" s="10" t="s">
        <v>156</v>
      </c>
      <c r="B128" s="10" t="s">
        <v>149</v>
      </c>
      <c r="C128" s="60"/>
      <c r="D128" s="60">
        <v>76</v>
      </c>
      <c r="E128" s="60"/>
      <c r="F128" s="60">
        <v>69</v>
      </c>
      <c r="G128" s="60"/>
      <c r="H128" s="60"/>
      <c r="I128" s="22">
        <f>F128+D128</f>
        <v>145</v>
      </c>
      <c r="J128" s="10">
        <v>46</v>
      </c>
    </row>
    <row r="129" spans="1:10" ht="15.75" x14ac:dyDescent="0.25">
      <c r="A129" s="10" t="s">
        <v>156</v>
      </c>
      <c r="B129" s="10" t="s">
        <v>157</v>
      </c>
      <c r="C129" s="60"/>
      <c r="D129" s="60">
        <v>67</v>
      </c>
      <c r="E129" s="60"/>
      <c r="F129" s="60">
        <v>53</v>
      </c>
      <c r="G129" s="60"/>
      <c r="H129" s="60"/>
      <c r="I129" s="22">
        <f>F129+D129</f>
        <v>120</v>
      </c>
      <c r="J129" s="10">
        <v>26</v>
      </c>
    </row>
    <row r="130" spans="1:10" ht="15.75" x14ac:dyDescent="0.25">
      <c r="A130" s="10" t="s">
        <v>156</v>
      </c>
      <c r="B130" s="10" t="s">
        <v>158</v>
      </c>
      <c r="C130" s="60"/>
      <c r="D130" s="60">
        <v>0</v>
      </c>
      <c r="E130" s="60"/>
      <c r="F130" s="60">
        <v>148</v>
      </c>
      <c r="G130" s="60"/>
      <c r="H130" s="60"/>
      <c r="I130" s="22">
        <f>F130+D130</f>
        <v>148</v>
      </c>
      <c r="J130" s="10">
        <v>48</v>
      </c>
    </row>
    <row r="131" spans="1:10" ht="31.5" x14ac:dyDescent="0.25">
      <c r="A131" s="73" t="s">
        <v>156</v>
      </c>
      <c r="B131" s="73" t="s">
        <v>32</v>
      </c>
      <c r="C131" s="73"/>
      <c r="D131" s="73">
        <f>SUM(D127:D130)</f>
        <v>214</v>
      </c>
      <c r="E131" s="73"/>
      <c r="F131" s="73">
        <f>SUM(F127:F130)</f>
        <v>401</v>
      </c>
      <c r="G131" s="73"/>
      <c r="H131" s="73"/>
      <c r="I131" s="73">
        <f>F131+D131</f>
        <v>615</v>
      </c>
      <c r="J131" s="73">
        <f>SUM(J127:J130)</f>
        <v>186</v>
      </c>
    </row>
    <row r="132" spans="1:10" ht="18.75" x14ac:dyDescent="0.25">
      <c r="A132" s="161" t="s">
        <v>161</v>
      </c>
      <c r="B132" s="162"/>
      <c r="C132" s="162"/>
      <c r="D132" s="162"/>
      <c r="E132" s="162"/>
      <c r="F132" s="162"/>
      <c r="G132" s="162"/>
      <c r="H132" s="162"/>
      <c r="I132" s="162"/>
      <c r="J132" s="162"/>
    </row>
    <row r="133" spans="1:10" ht="15.75" x14ac:dyDescent="0.25">
      <c r="A133" s="10" t="s">
        <v>162</v>
      </c>
      <c r="B133" s="10" t="s">
        <v>30</v>
      </c>
      <c r="C133" s="60"/>
      <c r="D133" s="60">
        <v>61</v>
      </c>
      <c r="E133" s="60"/>
      <c r="F133" s="60"/>
      <c r="G133" s="60"/>
      <c r="H133" s="60"/>
      <c r="I133" s="22">
        <f>D133</f>
        <v>61</v>
      </c>
      <c r="J133" s="10">
        <v>14</v>
      </c>
    </row>
    <row r="134" spans="1:10" ht="15.75" x14ac:dyDescent="0.25">
      <c r="A134" s="73" t="s">
        <v>162</v>
      </c>
      <c r="B134" s="73" t="s">
        <v>32</v>
      </c>
      <c r="C134" s="73"/>
      <c r="D134" s="73">
        <v>61</v>
      </c>
      <c r="E134" s="73"/>
      <c r="F134" s="73"/>
      <c r="G134" s="73"/>
      <c r="H134" s="73"/>
      <c r="I134" s="73">
        <v>61</v>
      </c>
      <c r="J134" s="73">
        <v>14</v>
      </c>
    </row>
    <row r="135" spans="1:10" ht="18.75" x14ac:dyDescent="0.25">
      <c r="A135" s="161" t="s">
        <v>175</v>
      </c>
      <c r="B135" s="162"/>
      <c r="C135" s="162"/>
      <c r="D135" s="162"/>
      <c r="E135" s="162"/>
      <c r="F135" s="162"/>
      <c r="G135" s="162"/>
      <c r="H135" s="162"/>
      <c r="I135" s="162"/>
      <c r="J135" s="162"/>
    </row>
    <row r="136" spans="1:10" ht="31.5" x14ac:dyDescent="0.25">
      <c r="A136" s="10" t="s">
        <v>163</v>
      </c>
      <c r="B136" s="10" t="s">
        <v>165</v>
      </c>
      <c r="C136" s="60"/>
      <c r="D136" s="60">
        <v>53</v>
      </c>
      <c r="E136" s="60">
        <v>101</v>
      </c>
      <c r="F136" s="60">
        <v>20</v>
      </c>
      <c r="G136" s="60"/>
      <c r="H136" s="60">
        <v>32</v>
      </c>
      <c r="I136" s="22">
        <f t="shared" ref="I136:I147" si="12">H136+F136+E136+D136</f>
        <v>206</v>
      </c>
      <c r="J136" s="10">
        <v>32</v>
      </c>
    </row>
    <row r="137" spans="1:10" ht="47.25" x14ac:dyDescent="0.25">
      <c r="A137" s="10" t="s">
        <v>163</v>
      </c>
      <c r="B137" s="10" t="s">
        <v>166</v>
      </c>
      <c r="C137" s="60"/>
      <c r="D137" s="60">
        <v>42</v>
      </c>
      <c r="E137" s="60"/>
      <c r="F137" s="60">
        <v>11</v>
      </c>
      <c r="G137" s="60"/>
      <c r="H137" s="60">
        <v>0</v>
      </c>
      <c r="I137" s="22">
        <f t="shared" si="12"/>
        <v>53</v>
      </c>
      <c r="J137" s="10">
        <v>18</v>
      </c>
    </row>
    <row r="138" spans="1:10" ht="31.5" x14ac:dyDescent="0.25">
      <c r="A138" s="10" t="s">
        <v>163</v>
      </c>
      <c r="B138" s="10" t="s">
        <v>167</v>
      </c>
      <c r="C138" s="60"/>
      <c r="D138" s="60">
        <v>50</v>
      </c>
      <c r="E138" s="60"/>
      <c r="F138" s="60">
        <v>11</v>
      </c>
      <c r="G138" s="60"/>
      <c r="H138" s="60">
        <v>0</v>
      </c>
      <c r="I138" s="22">
        <f t="shared" si="12"/>
        <v>61</v>
      </c>
      <c r="J138" s="10">
        <v>19</v>
      </c>
    </row>
    <row r="139" spans="1:10" ht="31.5" x14ac:dyDescent="0.25">
      <c r="A139" s="10" t="s">
        <v>163</v>
      </c>
      <c r="B139" s="10" t="s">
        <v>164</v>
      </c>
      <c r="C139" s="60"/>
      <c r="D139" s="60">
        <v>0</v>
      </c>
      <c r="E139" s="60"/>
      <c r="F139" s="60">
        <v>134</v>
      </c>
      <c r="G139" s="60"/>
      <c r="H139" s="60">
        <v>14</v>
      </c>
      <c r="I139" s="22">
        <f t="shared" si="12"/>
        <v>148</v>
      </c>
      <c r="J139" s="10">
        <v>59</v>
      </c>
    </row>
    <row r="140" spans="1:10" ht="31.5" x14ac:dyDescent="0.25">
      <c r="A140" s="10" t="s">
        <v>163</v>
      </c>
      <c r="B140" s="10" t="s">
        <v>168</v>
      </c>
      <c r="C140" s="60"/>
      <c r="D140" s="60">
        <v>0</v>
      </c>
      <c r="E140" s="60"/>
      <c r="F140" s="60">
        <v>42</v>
      </c>
      <c r="G140" s="60"/>
      <c r="H140" s="60">
        <v>0</v>
      </c>
      <c r="I140" s="22">
        <f t="shared" si="12"/>
        <v>42</v>
      </c>
      <c r="J140" s="10">
        <v>14</v>
      </c>
    </row>
    <row r="141" spans="1:10" ht="31.5" x14ac:dyDescent="0.25">
      <c r="A141" s="10" t="s">
        <v>163</v>
      </c>
      <c r="B141" s="10" t="s">
        <v>169</v>
      </c>
      <c r="C141" s="60"/>
      <c r="D141" s="60">
        <v>0</v>
      </c>
      <c r="E141" s="60"/>
      <c r="F141" s="60">
        <v>33</v>
      </c>
      <c r="G141" s="60"/>
      <c r="H141" s="60">
        <v>3</v>
      </c>
      <c r="I141" s="22">
        <f t="shared" si="12"/>
        <v>36</v>
      </c>
      <c r="J141" s="10">
        <v>3</v>
      </c>
    </row>
    <row r="142" spans="1:10" ht="31.5" x14ac:dyDescent="0.25">
      <c r="A142" s="10" t="s">
        <v>163</v>
      </c>
      <c r="B142" s="10" t="s">
        <v>170</v>
      </c>
      <c r="C142" s="60"/>
      <c r="D142" s="60">
        <v>0</v>
      </c>
      <c r="E142" s="60">
        <v>98</v>
      </c>
      <c r="F142" s="60">
        <v>24</v>
      </c>
      <c r="G142" s="60"/>
      <c r="H142" s="60">
        <v>20</v>
      </c>
      <c r="I142" s="22">
        <f t="shared" si="12"/>
        <v>142</v>
      </c>
      <c r="J142" s="10">
        <v>69</v>
      </c>
    </row>
    <row r="143" spans="1:10" ht="31.5" x14ac:dyDescent="0.25">
      <c r="A143" s="10" t="s">
        <v>163</v>
      </c>
      <c r="B143" s="10" t="s">
        <v>171</v>
      </c>
      <c r="C143" s="60"/>
      <c r="D143" s="60">
        <v>0</v>
      </c>
      <c r="E143" s="60">
        <v>87</v>
      </c>
      <c r="F143" s="60">
        <v>23</v>
      </c>
      <c r="G143" s="60"/>
      <c r="H143" s="60">
        <v>36</v>
      </c>
      <c r="I143" s="22">
        <f t="shared" si="12"/>
        <v>146</v>
      </c>
      <c r="J143" s="10">
        <v>67</v>
      </c>
    </row>
    <row r="144" spans="1:10" ht="47.25" x14ac:dyDescent="0.25">
      <c r="A144" s="10" t="s">
        <v>163</v>
      </c>
      <c r="B144" s="10" t="s">
        <v>172</v>
      </c>
      <c r="C144" s="60"/>
      <c r="D144" s="60">
        <v>0</v>
      </c>
      <c r="E144" s="60">
        <v>141</v>
      </c>
      <c r="F144" s="60"/>
      <c r="G144" s="60"/>
      <c r="H144" s="60">
        <v>0</v>
      </c>
      <c r="I144" s="22">
        <f t="shared" si="12"/>
        <v>141</v>
      </c>
      <c r="J144" s="10">
        <v>37</v>
      </c>
    </row>
    <row r="145" spans="1:10" ht="31.5" x14ac:dyDescent="0.25">
      <c r="A145" s="10" t="s">
        <v>163</v>
      </c>
      <c r="B145" s="10" t="s">
        <v>173</v>
      </c>
      <c r="C145" s="60"/>
      <c r="D145" s="60">
        <v>0</v>
      </c>
      <c r="E145" s="60">
        <v>50</v>
      </c>
      <c r="F145" s="60"/>
      <c r="G145" s="60"/>
      <c r="H145" s="60">
        <v>0</v>
      </c>
      <c r="I145" s="22">
        <f t="shared" si="12"/>
        <v>50</v>
      </c>
      <c r="J145" s="10"/>
    </row>
    <row r="146" spans="1:10" ht="47.25" x14ac:dyDescent="0.25">
      <c r="A146" s="10" t="s">
        <v>163</v>
      </c>
      <c r="B146" s="10" t="s">
        <v>174</v>
      </c>
      <c r="C146" s="60"/>
      <c r="D146" s="60">
        <v>0</v>
      </c>
      <c r="E146" s="60">
        <v>84</v>
      </c>
      <c r="F146" s="60">
        <v>0</v>
      </c>
      <c r="G146" s="60"/>
      <c r="H146" s="60">
        <v>0</v>
      </c>
      <c r="I146" s="22">
        <f t="shared" si="12"/>
        <v>84</v>
      </c>
      <c r="J146" s="10">
        <v>84</v>
      </c>
    </row>
    <row r="147" spans="1:10" ht="31.5" x14ac:dyDescent="0.25">
      <c r="A147" s="73" t="s">
        <v>163</v>
      </c>
      <c r="B147" s="73" t="s">
        <v>32</v>
      </c>
      <c r="C147" s="73"/>
      <c r="D147" s="73">
        <f>SUM(D136:D146)</f>
        <v>145</v>
      </c>
      <c r="E147" s="73">
        <f>SUM(E136:E146)</f>
        <v>561</v>
      </c>
      <c r="F147" s="73">
        <f>SUM(F136:F146)</f>
        <v>298</v>
      </c>
      <c r="G147" s="73"/>
      <c r="H147" s="73">
        <f>SUM(H136:H146)</f>
        <v>105</v>
      </c>
      <c r="I147" s="73">
        <f t="shared" si="12"/>
        <v>1109</v>
      </c>
      <c r="J147" s="73">
        <f>SUM(J136:J146)</f>
        <v>402</v>
      </c>
    </row>
    <row r="148" spans="1:10" ht="18.75" x14ac:dyDescent="0.25">
      <c r="A148" s="161" t="s">
        <v>177</v>
      </c>
      <c r="B148" s="162"/>
      <c r="C148" s="162"/>
      <c r="D148" s="162"/>
      <c r="E148" s="162"/>
      <c r="F148" s="162"/>
      <c r="G148" s="162"/>
      <c r="H148" s="162"/>
      <c r="I148" s="162"/>
      <c r="J148" s="162"/>
    </row>
    <row r="149" spans="1:10" ht="15.75" x14ac:dyDescent="0.25">
      <c r="A149" s="10" t="s">
        <v>178</v>
      </c>
      <c r="B149" s="10" t="s">
        <v>179</v>
      </c>
      <c r="C149" s="60">
        <v>47</v>
      </c>
      <c r="D149" s="60">
        <v>17</v>
      </c>
      <c r="E149" s="60"/>
      <c r="F149" s="60"/>
      <c r="G149" s="60"/>
      <c r="H149" s="60"/>
      <c r="I149" s="22">
        <f>D149+C149</f>
        <v>64</v>
      </c>
      <c r="J149" s="10">
        <v>11</v>
      </c>
    </row>
    <row r="150" spans="1:10" ht="15.75" x14ac:dyDescent="0.25">
      <c r="A150" s="10" t="s">
        <v>178</v>
      </c>
      <c r="B150" s="10" t="s">
        <v>180</v>
      </c>
      <c r="C150" s="60">
        <v>26</v>
      </c>
      <c r="D150" s="60">
        <v>2</v>
      </c>
      <c r="E150" s="60"/>
      <c r="F150" s="60"/>
      <c r="G150" s="60"/>
      <c r="H150" s="60"/>
      <c r="I150" s="22">
        <f>D150+C150</f>
        <v>28</v>
      </c>
      <c r="J150" s="10">
        <v>0</v>
      </c>
    </row>
    <row r="151" spans="1:10" ht="15.75" x14ac:dyDescent="0.25">
      <c r="A151" s="10" t="s">
        <v>178</v>
      </c>
      <c r="B151" s="10" t="s">
        <v>181</v>
      </c>
      <c r="C151" s="60">
        <v>48</v>
      </c>
      <c r="D151" s="60">
        <v>8</v>
      </c>
      <c r="E151" s="60"/>
      <c r="F151" s="60"/>
      <c r="G151" s="60"/>
      <c r="H151" s="60"/>
      <c r="I151" s="22">
        <f>D151+C151</f>
        <v>56</v>
      </c>
      <c r="J151" s="10">
        <v>15</v>
      </c>
    </row>
    <row r="152" spans="1:10" ht="31.5" x14ac:dyDescent="0.25">
      <c r="A152" s="10" t="s">
        <v>178</v>
      </c>
      <c r="B152" s="10" t="s">
        <v>183</v>
      </c>
      <c r="C152" s="60">
        <v>52</v>
      </c>
      <c r="D152" s="60">
        <v>14</v>
      </c>
      <c r="E152" s="60"/>
      <c r="F152" s="60"/>
      <c r="G152" s="60"/>
      <c r="H152" s="60"/>
      <c r="I152" s="22">
        <f>D152+C152</f>
        <v>66</v>
      </c>
      <c r="J152" s="10">
        <v>9</v>
      </c>
    </row>
    <row r="153" spans="1:10" ht="18.75" x14ac:dyDescent="0.25">
      <c r="A153" s="73" t="s">
        <v>178</v>
      </c>
      <c r="B153" s="73" t="s">
        <v>182</v>
      </c>
      <c r="C153" s="73">
        <f>SUM(C149:C152)</f>
        <v>173</v>
      </c>
      <c r="D153" s="73">
        <f>SUM(D149:D152)</f>
        <v>41</v>
      </c>
      <c r="E153" s="73"/>
      <c r="F153" s="73"/>
      <c r="G153" s="73"/>
      <c r="H153" s="73"/>
      <c r="I153" s="73">
        <f>D153+C153</f>
        <v>214</v>
      </c>
      <c r="J153" s="73">
        <f>SUM(J149:J152)</f>
        <v>35</v>
      </c>
    </row>
    <row r="154" spans="1:10" ht="18.75" x14ac:dyDescent="0.25">
      <c r="A154" s="161" t="s">
        <v>185</v>
      </c>
      <c r="B154" s="162"/>
      <c r="C154" s="162"/>
      <c r="D154" s="162"/>
      <c r="E154" s="162"/>
      <c r="F154" s="162"/>
      <c r="G154" s="162"/>
      <c r="H154" s="162"/>
      <c r="I154" s="162"/>
      <c r="J154" s="162"/>
    </row>
    <row r="155" spans="1:10" ht="31.5" x14ac:dyDescent="0.25">
      <c r="A155" s="10" t="s">
        <v>186</v>
      </c>
      <c r="B155" s="10" t="s">
        <v>188</v>
      </c>
      <c r="C155" s="60">
        <v>137</v>
      </c>
      <c r="D155" s="60">
        <v>26</v>
      </c>
      <c r="E155" s="60"/>
      <c r="F155" s="60"/>
      <c r="G155" s="60"/>
      <c r="H155" s="60"/>
      <c r="I155" s="22">
        <f t="shared" ref="I155:I160" si="13">D155+C155</f>
        <v>163</v>
      </c>
      <c r="J155" s="10">
        <v>31</v>
      </c>
    </row>
    <row r="156" spans="1:10" ht="15.75" x14ac:dyDescent="0.25">
      <c r="A156" s="10" t="s">
        <v>186</v>
      </c>
      <c r="B156" s="10" t="s">
        <v>189</v>
      </c>
      <c r="C156" s="60">
        <v>32</v>
      </c>
      <c r="D156" s="60">
        <v>6</v>
      </c>
      <c r="E156" s="60"/>
      <c r="F156" s="60"/>
      <c r="G156" s="60"/>
      <c r="H156" s="60"/>
      <c r="I156" s="22">
        <f t="shared" si="13"/>
        <v>38</v>
      </c>
      <c r="J156" s="10">
        <v>6</v>
      </c>
    </row>
    <row r="157" spans="1:10" ht="15.75" x14ac:dyDescent="0.25">
      <c r="A157" s="10" t="s">
        <v>186</v>
      </c>
      <c r="B157" s="10" t="s">
        <v>190</v>
      </c>
      <c r="C157" s="60">
        <v>25</v>
      </c>
      <c r="D157" s="60">
        <v>4</v>
      </c>
      <c r="E157" s="60"/>
      <c r="F157" s="60"/>
      <c r="G157" s="60"/>
      <c r="H157" s="60"/>
      <c r="I157" s="22">
        <f t="shared" si="13"/>
        <v>29</v>
      </c>
      <c r="J157" s="10">
        <v>3</v>
      </c>
    </row>
    <row r="158" spans="1:10" ht="15.75" x14ac:dyDescent="0.25">
      <c r="A158" s="10" t="s">
        <v>186</v>
      </c>
      <c r="B158" s="10" t="s">
        <v>191</v>
      </c>
      <c r="C158" s="60">
        <v>4</v>
      </c>
      <c r="D158" s="60">
        <v>4</v>
      </c>
      <c r="E158" s="60"/>
      <c r="F158" s="60"/>
      <c r="G158" s="60"/>
      <c r="H158" s="60"/>
      <c r="I158" s="22">
        <f t="shared" si="13"/>
        <v>8</v>
      </c>
      <c r="J158" s="10"/>
    </row>
    <row r="159" spans="1:10" ht="31.5" x14ac:dyDescent="0.25">
      <c r="A159" s="10" t="s">
        <v>186</v>
      </c>
      <c r="B159" s="10" t="s">
        <v>192</v>
      </c>
      <c r="C159" s="60">
        <v>53</v>
      </c>
      <c r="D159" s="60">
        <v>5</v>
      </c>
      <c r="E159" s="60"/>
      <c r="F159" s="60"/>
      <c r="G159" s="60"/>
      <c r="H159" s="60"/>
      <c r="I159" s="22">
        <f t="shared" si="13"/>
        <v>58</v>
      </c>
      <c r="J159" s="10">
        <v>6</v>
      </c>
    </row>
    <row r="160" spans="1:10" ht="15.75" x14ac:dyDescent="0.25">
      <c r="A160" s="73" t="s">
        <v>186</v>
      </c>
      <c r="B160" s="73" t="s">
        <v>16</v>
      </c>
      <c r="C160" s="73">
        <f>SUM(C155:C159)</f>
        <v>251</v>
      </c>
      <c r="D160" s="73">
        <f>SUM(D155:D159)</f>
        <v>45</v>
      </c>
      <c r="E160" s="73"/>
      <c r="F160" s="73"/>
      <c r="G160" s="73"/>
      <c r="H160" s="73"/>
      <c r="I160" s="73">
        <f t="shared" si="13"/>
        <v>296</v>
      </c>
      <c r="J160" s="73">
        <f>SUM(J155:J159)</f>
        <v>46</v>
      </c>
    </row>
    <row r="161" spans="1:10" ht="18.75" x14ac:dyDescent="0.25">
      <c r="A161" s="193" t="s">
        <v>824</v>
      </c>
      <c r="B161" s="194"/>
      <c r="C161" s="194"/>
      <c r="D161" s="194"/>
      <c r="E161" s="194"/>
      <c r="F161" s="194"/>
      <c r="G161" s="194"/>
      <c r="H161" s="194"/>
      <c r="I161" s="194"/>
      <c r="J161" s="194"/>
    </row>
    <row r="162" spans="1:10" ht="15.75" x14ac:dyDescent="0.25">
      <c r="A162" s="10" t="s">
        <v>825</v>
      </c>
      <c r="B162" s="10" t="s">
        <v>826</v>
      </c>
      <c r="C162" s="60">
        <v>59</v>
      </c>
      <c r="D162" s="60"/>
      <c r="E162" s="60"/>
      <c r="F162" s="60"/>
      <c r="G162" s="60"/>
      <c r="H162" s="60"/>
      <c r="I162" s="22">
        <f>C162</f>
        <v>59</v>
      </c>
      <c r="J162" s="10">
        <v>20</v>
      </c>
    </row>
    <row r="163" spans="1:10" ht="15.75" x14ac:dyDescent="0.25">
      <c r="A163" s="10" t="s">
        <v>825</v>
      </c>
      <c r="B163" s="10" t="s">
        <v>827</v>
      </c>
      <c r="C163" s="60">
        <v>0</v>
      </c>
      <c r="D163" s="60"/>
      <c r="E163" s="60"/>
      <c r="F163" s="60"/>
      <c r="G163" s="60"/>
      <c r="H163" s="60"/>
      <c r="I163" s="22">
        <f>C163</f>
        <v>0</v>
      </c>
      <c r="J163" s="10"/>
    </row>
    <row r="164" spans="1:10" ht="15.75" x14ac:dyDescent="0.25">
      <c r="A164" s="73" t="s">
        <v>825</v>
      </c>
      <c r="B164" s="73"/>
      <c r="C164" s="73">
        <v>59</v>
      </c>
      <c r="D164" s="73"/>
      <c r="E164" s="73"/>
      <c r="F164" s="73"/>
      <c r="G164" s="73"/>
      <c r="H164" s="73"/>
      <c r="I164" s="73">
        <f>C164</f>
        <v>59</v>
      </c>
      <c r="J164" s="73">
        <v>20</v>
      </c>
    </row>
    <row r="165" spans="1:10" ht="18.75" x14ac:dyDescent="0.25">
      <c r="A165" s="161" t="s">
        <v>193</v>
      </c>
      <c r="B165" s="162"/>
      <c r="C165" s="162"/>
      <c r="D165" s="162"/>
      <c r="E165" s="162"/>
      <c r="F165" s="162"/>
      <c r="G165" s="162"/>
      <c r="H165" s="162"/>
      <c r="I165" s="162"/>
      <c r="J165" s="162"/>
    </row>
    <row r="166" spans="1:10" ht="15.75" x14ac:dyDescent="0.25">
      <c r="A166" s="10" t="s">
        <v>194</v>
      </c>
      <c r="B166" s="10" t="s">
        <v>195</v>
      </c>
      <c r="C166" s="60"/>
      <c r="D166" s="60">
        <v>16</v>
      </c>
      <c r="E166" s="60"/>
      <c r="F166" s="60"/>
      <c r="G166" s="60"/>
      <c r="H166" s="60"/>
      <c r="I166" s="22">
        <f>D166</f>
        <v>16</v>
      </c>
      <c r="J166" s="10"/>
    </row>
    <row r="167" spans="1:10" ht="31.5" x14ac:dyDescent="0.25">
      <c r="A167" s="73" t="s">
        <v>194</v>
      </c>
      <c r="B167" s="73"/>
      <c r="C167" s="73"/>
      <c r="D167" s="73">
        <v>16</v>
      </c>
      <c r="E167" s="73"/>
      <c r="F167" s="73"/>
      <c r="G167" s="73"/>
      <c r="H167" s="73"/>
      <c r="I167" s="73">
        <v>16</v>
      </c>
      <c r="J167" s="73"/>
    </row>
    <row r="168" spans="1:10" ht="18.75" x14ac:dyDescent="0.25">
      <c r="A168" s="161" t="s">
        <v>197</v>
      </c>
      <c r="B168" s="162"/>
      <c r="C168" s="162"/>
      <c r="D168" s="162"/>
      <c r="E168" s="162"/>
      <c r="F168" s="162"/>
      <c r="G168" s="162"/>
      <c r="H168" s="162"/>
      <c r="I168" s="162"/>
      <c r="J168" s="162"/>
    </row>
    <row r="169" spans="1:10" ht="31.5" x14ac:dyDescent="0.25">
      <c r="A169" s="10" t="s">
        <v>198</v>
      </c>
      <c r="B169" s="10" t="s">
        <v>199</v>
      </c>
      <c r="C169" s="60">
        <v>20</v>
      </c>
      <c r="D169" s="60">
        <v>4</v>
      </c>
      <c r="E169" s="60"/>
      <c r="F169" s="60"/>
      <c r="G169" s="60"/>
      <c r="H169" s="60">
        <v>0</v>
      </c>
      <c r="I169" s="22">
        <f>H169+D169+C169</f>
        <v>24</v>
      </c>
      <c r="J169" s="10">
        <v>10</v>
      </c>
    </row>
    <row r="170" spans="1:10" ht="31.5" x14ac:dyDescent="0.25">
      <c r="A170" s="10" t="s">
        <v>198</v>
      </c>
      <c r="B170" s="10" t="s">
        <v>200</v>
      </c>
      <c r="C170" s="60">
        <v>36</v>
      </c>
      <c r="D170" s="60">
        <v>5</v>
      </c>
      <c r="E170" s="60"/>
      <c r="F170" s="60"/>
      <c r="G170" s="60"/>
      <c r="H170" s="60">
        <v>0</v>
      </c>
      <c r="I170" s="22">
        <f>H170+D170+C170</f>
        <v>41</v>
      </c>
      <c r="J170" s="10">
        <v>18</v>
      </c>
    </row>
    <row r="171" spans="1:10" ht="15.75" x14ac:dyDescent="0.25">
      <c r="A171" s="10" t="s">
        <v>198</v>
      </c>
      <c r="B171" s="10" t="s">
        <v>202</v>
      </c>
      <c r="C171" s="60">
        <v>24</v>
      </c>
      <c r="D171" s="60">
        <v>2</v>
      </c>
      <c r="E171" s="60"/>
      <c r="F171" s="60"/>
      <c r="G171" s="60"/>
      <c r="H171" s="60">
        <v>76</v>
      </c>
      <c r="I171" s="22">
        <f>H171+D171+C171</f>
        <v>102</v>
      </c>
      <c r="J171" s="10">
        <v>36</v>
      </c>
    </row>
    <row r="172" spans="1:10" ht="15.75" x14ac:dyDescent="0.25">
      <c r="A172" s="10" t="s">
        <v>198</v>
      </c>
      <c r="B172" s="10" t="s">
        <v>201</v>
      </c>
      <c r="C172" s="60">
        <v>31</v>
      </c>
      <c r="D172" s="60">
        <v>2</v>
      </c>
      <c r="E172" s="60"/>
      <c r="F172" s="60"/>
      <c r="G172" s="60"/>
      <c r="H172" s="60">
        <v>29</v>
      </c>
      <c r="I172" s="22">
        <f>H172+D172+C172</f>
        <v>62</v>
      </c>
      <c r="J172" s="10">
        <v>18</v>
      </c>
    </row>
    <row r="173" spans="1:10" ht="15.75" x14ac:dyDescent="0.25">
      <c r="A173" s="73" t="s">
        <v>198</v>
      </c>
      <c r="B173" s="73" t="s">
        <v>32</v>
      </c>
      <c r="C173" s="73">
        <f>SUM(C169:C172)</f>
        <v>111</v>
      </c>
      <c r="D173" s="73">
        <f>SUM(D169:D172)</f>
        <v>13</v>
      </c>
      <c r="E173" s="73"/>
      <c r="F173" s="73"/>
      <c r="G173" s="73"/>
      <c r="H173" s="73">
        <f>SUM(H169:H172)</f>
        <v>105</v>
      </c>
      <c r="I173" s="73">
        <f>H173+D173+C173</f>
        <v>229</v>
      </c>
      <c r="J173" s="73">
        <f>SUM(J169:J172)</f>
        <v>82</v>
      </c>
    </row>
    <row r="174" spans="1:10" ht="18.75" x14ac:dyDescent="0.25">
      <c r="A174" s="161" t="s">
        <v>205</v>
      </c>
      <c r="B174" s="162"/>
      <c r="C174" s="162"/>
      <c r="D174" s="162"/>
      <c r="E174" s="162"/>
      <c r="F174" s="162"/>
      <c r="G174" s="162"/>
      <c r="H174" s="162"/>
      <c r="I174" s="162"/>
      <c r="J174" s="162"/>
    </row>
    <row r="175" spans="1:10" ht="31.5" x14ac:dyDescent="0.25">
      <c r="A175" s="10" t="s">
        <v>204</v>
      </c>
      <c r="B175" s="10" t="s">
        <v>210</v>
      </c>
      <c r="C175" s="60"/>
      <c r="D175" s="60"/>
      <c r="E175" s="60">
        <v>31</v>
      </c>
      <c r="F175" s="60">
        <v>5</v>
      </c>
      <c r="G175" s="60"/>
      <c r="H175" s="60">
        <v>0</v>
      </c>
      <c r="I175" s="22">
        <f t="shared" ref="I175:I186" si="14">H175+F175+E175</f>
        <v>36</v>
      </c>
      <c r="J175" s="10">
        <v>3</v>
      </c>
    </row>
    <row r="176" spans="1:10" ht="47.25" x14ac:dyDescent="0.25">
      <c r="A176" s="10" t="s">
        <v>204</v>
      </c>
      <c r="B176" s="10" t="s">
        <v>206</v>
      </c>
      <c r="C176" s="60"/>
      <c r="D176" s="60"/>
      <c r="E176" s="60">
        <v>44</v>
      </c>
      <c r="F176" s="60">
        <v>5</v>
      </c>
      <c r="G176" s="60"/>
      <c r="H176" s="60">
        <v>0</v>
      </c>
      <c r="I176" s="22">
        <f t="shared" si="14"/>
        <v>49</v>
      </c>
      <c r="J176" s="10">
        <v>3</v>
      </c>
    </row>
    <row r="177" spans="1:10" ht="47.25" x14ac:dyDescent="0.25">
      <c r="A177" s="10" t="s">
        <v>204</v>
      </c>
      <c r="B177" s="10" t="s">
        <v>8</v>
      </c>
      <c r="C177" s="60"/>
      <c r="D177" s="60"/>
      <c r="E177" s="60">
        <v>52</v>
      </c>
      <c r="F177" s="60">
        <v>8</v>
      </c>
      <c r="G177" s="60"/>
      <c r="H177" s="60">
        <v>2</v>
      </c>
      <c r="I177" s="22">
        <f t="shared" si="14"/>
        <v>62</v>
      </c>
      <c r="J177" s="10">
        <v>5</v>
      </c>
    </row>
    <row r="178" spans="1:10" ht="31.5" x14ac:dyDescent="0.25">
      <c r="A178" s="10" t="s">
        <v>204</v>
      </c>
      <c r="B178" s="10" t="s">
        <v>130</v>
      </c>
      <c r="C178" s="60"/>
      <c r="D178" s="60"/>
      <c r="E178" s="60">
        <v>40</v>
      </c>
      <c r="F178" s="60">
        <v>5</v>
      </c>
      <c r="G178" s="60"/>
      <c r="H178" s="60">
        <v>47</v>
      </c>
      <c r="I178" s="22">
        <f t="shared" si="14"/>
        <v>92</v>
      </c>
      <c r="J178" s="10">
        <v>5</v>
      </c>
    </row>
    <row r="179" spans="1:10" ht="47.25" x14ac:dyDescent="0.25">
      <c r="A179" s="10" t="s">
        <v>204</v>
      </c>
      <c r="B179" s="10" t="s">
        <v>211</v>
      </c>
      <c r="C179" s="60"/>
      <c r="D179" s="60"/>
      <c r="E179" s="60">
        <v>16</v>
      </c>
      <c r="F179" s="60">
        <v>3</v>
      </c>
      <c r="G179" s="60"/>
      <c r="H179" s="60">
        <v>37</v>
      </c>
      <c r="I179" s="22">
        <f t="shared" si="14"/>
        <v>56</v>
      </c>
      <c r="J179" s="10">
        <v>3</v>
      </c>
    </row>
    <row r="180" spans="1:10" ht="31.5" x14ac:dyDescent="0.25">
      <c r="A180" s="10" t="s">
        <v>204</v>
      </c>
      <c r="B180" s="10" t="s">
        <v>212</v>
      </c>
      <c r="C180" s="60"/>
      <c r="D180" s="60"/>
      <c r="E180" s="60">
        <v>39</v>
      </c>
      <c r="F180" s="60">
        <v>6</v>
      </c>
      <c r="G180" s="60"/>
      <c r="H180" s="60">
        <v>8</v>
      </c>
      <c r="I180" s="22">
        <f t="shared" si="14"/>
        <v>53</v>
      </c>
      <c r="J180" s="10">
        <v>0</v>
      </c>
    </row>
    <row r="181" spans="1:10" ht="31.5" x14ac:dyDescent="0.25">
      <c r="A181" s="10" t="s">
        <v>204</v>
      </c>
      <c r="B181" s="10" t="s">
        <v>49</v>
      </c>
      <c r="C181" s="60"/>
      <c r="D181" s="60"/>
      <c r="E181" s="60">
        <v>49</v>
      </c>
      <c r="F181" s="60">
        <v>11</v>
      </c>
      <c r="G181" s="60"/>
      <c r="H181" s="60">
        <v>19</v>
      </c>
      <c r="I181" s="22">
        <f t="shared" si="14"/>
        <v>79</v>
      </c>
      <c r="J181" s="10">
        <v>7</v>
      </c>
    </row>
    <row r="182" spans="1:10" ht="47.25" x14ac:dyDescent="0.25">
      <c r="A182" s="10" t="s">
        <v>204</v>
      </c>
      <c r="B182" s="10" t="s">
        <v>207</v>
      </c>
      <c r="C182" s="60"/>
      <c r="D182" s="60"/>
      <c r="E182" s="60">
        <v>5</v>
      </c>
      <c r="F182" s="60">
        <v>0</v>
      </c>
      <c r="G182" s="60"/>
      <c r="H182" s="60">
        <v>0</v>
      </c>
      <c r="I182" s="22">
        <f t="shared" si="14"/>
        <v>5</v>
      </c>
      <c r="J182" s="10"/>
    </row>
    <row r="183" spans="1:10" ht="31.5" x14ac:dyDescent="0.25">
      <c r="A183" s="10" t="s">
        <v>204</v>
      </c>
      <c r="B183" s="10" t="s">
        <v>213</v>
      </c>
      <c r="C183" s="60"/>
      <c r="D183" s="60"/>
      <c r="E183" s="60">
        <v>3</v>
      </c>
      <c r="F183" s="60">
        <v>0</v>
      </c>
      <c r="G183" s="60"/>
      <c r="H183" s="60">
        <v>0</v>
      </c>
      <c r="I183" s="22">
        <f t="shared" si="14"/>
        <v>3</v>
      </c>
      <c r="J183" s="10"/>
    </row>
    <row r="184" spans="1:10" ht="31.5" x14ac:dyDescent="0.25">
      <c r="A184" s="10" t="s">
        <v>204</v>
      </c>
      <c r="B184" s="10" t="s">
        <v>208</v>
      </c>
      <c r="C184" s="60"/>
      <c r="D184" s="60"/>
      <c r="E184" s="60">
        <v>4</v>
      </c>
      <c r="F184" s="60">
        <v>0</v>
      </c>
      <c r="G184" s="60"/>
      <c r="H184" s="60">
        <v>0</v>
      </c>
      <c r="I184" s="22">
        <f t="shared" si="14"/>
        <v>4</v>
      </c>
      <c r="J184" s="10"/>
    </row>
    <row r="185" spans="1:10" ht="31.5" x14ac:dyDescent="0.25">
      <c r="A185" s="10" t="s">
        <v>204</v>
      </c>
      <c r="B185" s="10" t="s">
        <v>209</v>
      </c>
      <c r="C185" s="60"/>
      <c r="D185" s="60"/>
      <c r="E185" s="60">
        <v>1</v>
      </c>
      <c r="F185" s="60">
        <v>0</v>
      </c>
      <c r="G185" s="60"/>
      <c r="H185" s="60">
        <v>0</v>
      </c>
      <c r="I185" s="22">
        <f t="shared" si="14"/>
        <v>1</v>
      </c>
      <c r="J185" s="10"/>
    </row>
    <row r="186" spans="1:10" ht="31.5" x14ac:dyDescent="0.25">
      <c r="A186" s="73" t="s">
        <v>204</v>
      </c>
      <c r="B186" s="73" t="s">
        <v>16</v>
      </c>
      <c r="C186" s="73"/>
      <c r="D186" s="73"/>
      <c r="E186" s="73">
        <f>SUM(E175:E185)</f>
        <v>284</v>
      </c>
      <c r="F186" s="73">
        <f>SUM(F175:F185)</f>
        <v>43</v>
      </c>
      <c r="G186" s="73"/>
      <c r="H186" s="73">
        <f>SUM(H175:H185)</f>
        <v>113</v>
      </c>
      <c r="I186" s="73">
        <f t="shared" si="14"/>
        <v>440</v>
      </c>
      <c r="J186" s="73">
        <f>SUM(J175:J185)</f>
        <v>26</v>
      </c>
    </row>
    <row r="187" spans="1:10" ht="18.75" x14ac:dyDescent="0.25">
      <c r="A187" s="161" t="s">
        <v>217</v>
      </c>
      <c r="B187" s="162"/>
      <c r="C187" s="162"/>
      <c r="D187" s="162"/>
      <c r="E187" s="162"/>
      <c r="F187" s="162"/>
      <c r="G187" s="162"/>
      <c r="H187" s="162"/>
      <c r="I187" s="162"/>
      <c r="J187" s="162"/>
    </row>
    <row r="188" spans="1:10" ht="31.5" x14ac:dyDescent="0.25">
      <c r="A188" s="10" t="s">
        <v>218</v>
      </c>
      <c r="B188" s="10" t="s">
        <v>219</v>
      </c>
      <c r="C188" s="60"/>
      <c r="D188" s="60"/>
      <c r="E188" s="60">
        <v>91</v>
      </c>
      <c r="F188" s="60">
        <v>35</v>
      </c>
      <c r="G188" s="60"/>
      <c r="H188" s="60"/>
      <c r="I188" s="22">
        <f t="shared" ref="I188:I202" si="15">H188+G188+F188+E188</f>
        <v>126</v>
      </c>
      <c r="J188" s="10"/>
    </row>
    <row r="189" spans="1:10" ht="31.5" x14ac:dyDescent="0.25">
      <c r="A189" s="10" t="s">
        <v>218</v>
      </c>
      <c r="B189" s="10" t="s">
        <v>113</v>
      </c>
      <c r="C189" s="60"/>
      <c r="D189" s="60"/>
      <c r="E189" s="60">
        <v>75</v>
      </c>
      <c r="F189" s="60">
        <v>15</v>
      </c>
      <c r="G189" s="60"/>
      <c r="H189" s="60"/>
      <c r="I189" s="22">
        <f t="shared" si="15"/>
        <v>90</v>
      </c>
      <c r="J189" s="10"/>
    </row>
    <row r="190" spans="1:10" ht="31.5" x14ac:dyDescent="0.25">
      <c r="A190" s="10" t="s">
        <v>218</v>
      </c>
      <c r="B190" s="10" t="s">
        <v>220</v>
      </c>
      <c r="C190" s="60"/>
      <c r="D190" s="60"/>
      <c r="E190" s="60">
        <v>92</v>
      </c>
      <c r="F190" s="60">
        <v>31</v>
      </c>
      <c r="G190" s="60"/>
      <c r="H190" s="60"/>
      <c r="I190" s="22">
        <f t="shared" si="15"/>
        <v>123</v>
      </c>
      <c r="J190" s="10"/>
    </row>
    <row r="191" spans="1:10" ht="31.5" x14ac:dyDescent="0.25">
      <c r="A191" s="10" t="s">
        <v>218</v>
      </c>
      <c r="B191" s="10" t="s">
        <v>112</v>
      </c>
      <c r="C191" s="60"/>
      <c r="D191" s="60"/>
      <c r="E191" s="60">
        <v>26</v>
      </c>
      <c r="F191" s="60">
        <v>4</v>
      </c>
      <c r="G191" s="60"/>
      <c r="H191" s="60"/>
      <c r="I191" s="22">
        <f t="shared" si="15"/>
        <v>30</v>
      </c>
      <c r="J191" s="10"/>
    </row>
    <row r="192" spans="1:10" ht="31.5" x14ac:dyDescent="0.25">
      <c r="A192" s="10" t="s">
        <v>218</v>
      </c>
      <c r="B192" s="10" t="s">
        <v>221</v>
      </c>
      <c r="C192" s="60"/>
      <c r="D192" s="60"/>
      <c r="E192" s="60">
        <v>48</v>
      </c>
      <c r="F192" s="60">
        <v>9</v>
      </c>
      <c r="G192" s="60"/>
      <c r="H192" s="60"/>
      <c r="I192" s="22">
        <f t="shared" si="15"/>
        <v>57</v>
      </c>
      <c r="J192" s="10"/>
    </row>
    <row r="193" spans="1:10" ht="31.5" x14ac:dyDescent="0.25">
      <c r="A193" s="10" t="s">
        <v>218</v>
      </c>
      <c r="B193" s="10" t="s">
        <v>222</v>
      </c>
      <c r="C193" s="60"/>
      <c r="D193" s="60"/>
      <c r="E193" s="60">
        <v>224</v>
      </c>
      <c r="F193" s="60">
        <v>51</v>
      </c>
      <c r="G193" s="60"/>
      <c r="H193" s="60"/>
      <c r="I193" s="22">
        <f t="shared" si="15"/>
        <v>275</v>
      </c>
      <c r="J193" s="10"/>
    </row>
    <row r="194" spans="1:10" ht="31.5" x14ac:dyDescent="0.25">
      <c r="A194" s="10" t="s">
        <v>218</v>
      </c>
      <c r="B194" s="10" t="s">
        <v>223</v>
      </c>
      <c r="C194" s="60"/>
      <c r="D194" s="60"/>
      <c r="E194" s="60">
        <v>96</v>
      </c>
      <c r="F194" s="60">
        <v>16</v>
      </c>
      <c r="G194" s="60"/>
      <c r="H194" s="60"/>
      <c r="I194" s="22">
        <f t="shared" si="15"/>
        <v>112</v>
      </c>
      <c r="J194" s="10"/>
    </row>
    <row r="195" spans="1:10" ht="31.5" x14ac:dyDescent="0.25">
      <c r="A195" s="10" t="s">
        <v>218</v>
      </c>
      <c r="B195" s="10" t="s">
        <v>224</v>
      </c>
      <c r="C195" s="60"/>
      <c r="D195" s="60"/>
      <c r="E195" s="60">
        <v>153</v>
      </c>
      <c r="F195" s="60">
        <v>28</v>
      </c>
      <c r="G195" s="60"/>
      <c r="H195" s="60"/>
      <c r="I195" s="22">
        <f t="shared" si="15"/>
        <v>181</v>
      </c>
      <c r="J195" s="10"/>
    </row>
    <row r="196" spans="1:10" ht="31.5" x14ac:dyDescent="0.25">
      <c r="A196" s="10" t="s">
        <v>218</v>
      </c>
      <c r="B196" s="10" t="s">
        <v>225</v>
      </c>
      <c r="C196" s="60"/>
      <c r="D196" s="60"/>
      <c r="E196" s="60">
        <v>61</v>
      </c>
      <c r="F196" s="60">
        <v>21</v>
      </c>
      <c r="G196" s="60"/>
      <c r="H196" s="60"/>
      <c r="I196" s="22">
        <f t="shared" si="15"/>
        <v>82</v>
      </c>
      <c r="J196" s="10"/>
    </row>
    <row r="197" spans="1:10" ht="31.5" x14ac:dyDescent="0.25">
      <c r="A197" s="10" t="s">
        <v>218</v>
      </c>
      <c r="B197" s="10" t="s">
        <v>226</v>
      </c>
      <c r="C197" s="60"/>
      <c r="D197" s="60"/>
      <c r="E197" s="60">
        <v>319</v>
      </c>
      <c r="F197" s="60">
        <v>107</v>
      </c>
      <c r="G197" s="60"/>
      <c r="H197" s="60"/>
      <c r="I197" s="22">
        <f t="shared" si="15"/>
        <v>426</v>
      </c>
      <c r="J197" s="10"/>
    </row>
    <row r="198" spans="1:10" ht="31.5" x14ac:dyDescent="0.25">
      <c r="A198" s="10" t="s">
        <v>218</v>
      </c>
      <c r="B198" s="10" t="s">
        <v>27</v>
      </c>
      <c r="C198" s="60"/>
      <c r="D198" s="60"/>
      <c r="E198" s="60">
        <v>120</v>
      </c>
      <c r="F198" s="60">
        <v>84</v>
      </c>
      <c r="G198" s="60">
        <v>13</v>
      </c>
      <c r="H198" s="60">
        <v>18</v>
      </c>
      <c r="I198" s="22">
        <f t="shared" si="15"/>
        <v>235</v>
      </c>
      <c r="J198" s="10"/>
    </row>
    <row r="199" spans="1:10" ht="31.5" x14ac:dyDescent="0.25">
      <c r="A199" s="10" t="s">
        <v>218</v>
      </c>
      <c r="B199" s="10" t="s">
        <v>29</v>
      </c>
      <c r="C199" s="60"/>
      <c r="D199" s="60"/>
      <c r="E199" s="60">
        <v>70</v>
      </c>
      <c r="F199" s="60">
        <v>63</v>
      </c>
      <c r="G199" s="60"/>
      <c r="H199" s="60">
        <v>9</v>
      </c>
      <c r="I199" s="22">
        <f t="shared" si="15"/>
        <v>142</v>
      </c>
      <c r="J199" s="10"/>
    </row>
    <row r="200" spans="1:10" ht="31.5" x14ac:dyDescent="0.25">
      <c r="A200" s="10" t="s">
        <v>218</v>
      </c>
      <c r="B200" s="10" t="s">
        <v>227</v>
      </c>
      <c r="C200" s="60"/>
      <c r="D200" s="60"/>
      <c r="E200" s="60">
        <v>33</v>
      </c>
      <c r="F200" s="60">
        <v>26</v>
      </c>
      <c r="G200" s="60"/>
      <c r="H200" s="60"/>
      <c r="I200" s="22">
        <f t="shared" si="15"/>
        <v>59</v>
      </c>
      <c r="J200" s="10"/>
    </row>
    <row r="201" spans="1:10" ht="31.5" x14ac:dyDescent="0.25">
      <c r="A201" s="10" t="s">
        <v>218</v>
      </c>
      <c r="B201" s="10" t="s">
        <v>228</v>
      </c>
      <c r="C201" s="60"/>
      <c r="D201" s="60"/>
      <c r="E201" s="60">
        <v>34</v>
      </c>
      <c r="F201" s="60">
        <v>27</v>
      </c>
      <c r="G201" s="60"/>
      <c r="H201" s="60"/>
      <c r="I201" s="22">
        <f t="shared" si="15"/>
        <v>61</v>
      </c>
      <c r="J201" s="10"/>
    </row>
    <row r="202" spans="1:10" ht="31.5" x14ac:dyDescent="0.25">
      <c r="A202" s="73" t="s">
        <v>218</v>
      </c>
      <c r="B202" s="73" t="s">
        <v>142</v>
      </c>
      <c r="C202" s="73"/>
      <c r="D202" s="73"/>
      <c r="E202" s="73">
        <f>SUM(E188:E201)</f>
        <v>1442</v>
      </c>
      <c r="F202" s="73">
        <f>SUM(F188:F201)</f>
        <v>517</v>
      </c>
      <c r="G202" s="73">
        <v>13</v>
      </c>
      <c r="H202" s="73">
        <v>27</v>
      </c>
      <c r="I202" s="73">
        <f t="shared" si="15"/>
        <v>1999</v>
      </c>
      <c r="J202" s="73"/>
    </row>
    <row r="203" spans="1:10" ht="18.75" x14ac:dyDescent="0.25">
      <c r="A203" s="161" t="s">
        <v>229</v>
      </c>
      <c r="B203" s="162"/>
      <c r="C203" s="162"/>
      <c r="D203" s="162"/>
      <c r="E203" s="162"/>
      <c r="F203" s="162"/>
      <c r="G203" s="162"/>
      <c r="H203" s="162"/>
      <c r="I203" s="162"/>
      <c r="J203" s="162"/>
    </row>
    <row r="204" spans="1:10" ht="31.5" x14ac:dyDescent="0.25">
      <c r="A204" s="10" t="s">
        <v>230</v>
      </c>
      <c r="B204" s="10" t="s">
        <v>49</v>
      </c>
      <c r="C204" s="60"/>
      <c r="D204" s="60"/>
      <c r="E204" s="60">
        <v>123</v>
      </c>
      <c r="F204" s="60"/>
      <c r="G204" s="60"/>
      <c r="H204" s="60"/>
      <c r="I204" s="22">
        <f>E204</f>
        <v>123</v>
      </c>
      <c r="J204" s="10">
        <v>39</v>
      </c>
    </row>
    <row r="205" spans="1:10" ht="15.75" x14ac:dyDescent="0.25">
      <c r="A205" s="10" t="s">
        <v>230</v>
      </c>
      <c r="B205" s="10" t="s">
        <v>231</v>
      </c>
      <c r="C205" s="60"/>
      <c r="D205" s="60"/>
      <c r="E205" s="60">
        <v>172</v>
      </c>
      <c r="F205" s="60"/>
      <c r="G205" s="60"/>
      <c r="H205" s="60"/>
      <c r="I205" s="22">
        <f>E205</f>
        <v>172</v>
      </c>
      <c r="J205" s="10">
        <v>37</v>
      </c>
    </row>
    <row r="206" spans="1:10" ht="15.75" x14ac:dyDescent="0.25">
      <c r="A206" s="73" t="s">
        <v>230</v>
      </c>
      <c r="B206" s="73" t="s">
        <v>32</v>
      </c>
      <c r="C206" s="73"/>
      <c r="D206" s="73"/>
      <c r="E206" s="73">
        <f>SUM(E204:E205)</f>
        <v>295</v>
      </c>
      <c r="F206" s="73"/>
      <c r="G206" s="73"/>
      <c r="H206" s="73"/>
      <c r="I206" s="73">
        <f>E206</f>
        <v>295</v>
      </c>
      <c r="J206" s="73">
        <f>SUM(J204:J205)</f>
        <v>76</v>
      </c>
    </row>
    <row r="207" spans="1:10" ht="18.75" x14ac:dyDescent="0.25">
      <c r="A207" s="161" t="s">
        <v>232</v>
      </c>
      <c r="B207" s="162"/>
      <c r="C207" s="162"/>
      <c r="D207" s="162"/>
      <c r="E207" s="162"/>
      <c r="F207" s="162"/>
      <c r="G207" s="162"/>
      <c r="H207" s="162"/>
      <c r="I207" s="162"/>
      <c r="J207" s="162"/>
    </row>
    <row r="208" spans="1:10" ht="31.5" x14ac:dyDescent="0.25">
      <c r="A208" s="10" t="s">
        <v>247</v>
      </c>
      <c r="B208" s="10" t="s">
        <v>43</v>
      </c>
      <c r="C208" s="60"/>
      <c r="D208" s="60"/>
      <c r="E208" s="60">
        <v>276</v>
      </c>
      <c r="F208" s="60">
        <v>71</v>
      </c>
      <c r="G208" s="60"/>
      <c r="H208" s="60">
        <v>0</v>
      </c>
      <c r="I208" s="22">
        <f t="shared" ref="I208:I230" si="16">H208+G208+F208+E208</f>
        <v>347</v>
      </c>
      <c r="J208" s="97">
        <v>60</v>
      </c>
    </row>
    <row r="209" spans="1:10" ht="31.5" x14ac:dyDescent="0.25">
      <c r="A209" s="10" t="s">
        <v>247</v>
      </c>
      <c r="B209" s="10" t="s">
        <v>233</v>
      </c>
      <c r="C209" s="60"/>
      <c r="D209" s="60"/>
      <c r="E209" s="60">
        <v>134</v>
      </c>
      <c r="F209" s="60">
        <v>70</v>
      </c>
      <c r="G209" s="60"/>
      <c r="H209" s="60">
        <v>26</v>
      </c>
      <c r="I209" s="22">
        <f t="shared" si="16"/>
        <v>230</v>
      </c>
      <c r="J209" s="97">
        <v>77</v>
      </c>
    </row>
    <row r="210" spans="1:10" ht="31.5" x14ac:dyDescent="0.25">
      <c r="A210" s="10" t="s">
        <v>247</v>
      </c>
      <c r="B210" s="10" t="s">
        <v>234</v>
      </c>
      <c r="C210" s="60"/>
      <c r="D210" s="60"/>
      <c r="E210" s="60">
        <v>38</v>
      </c>
      <c r="F210" s="60">
        <v>15</v>
      </c>
      <c r="G210" s="60"/>
      <c r="H210" s="60">
        <v>0</v>
      </c>
      <c r="I210" s="22">
        <f t="shared" si="16"/>
        <v>53</v>
      </c>
      <c r="J210" s="97">
        <v>21</v>
      </c>
    </row>
    <row r="211" spans="1:10" ht="31.5" x14ac:dyDescent="0.25">
      <c r="A211" s="10" t="s">
        <v>247</v>
      </c>
      <c r="B211" s="10" t="s">
        <v>235</v>
      </c>
      <c r="C211" s="60"/>
      <c r="D211" s="60"/>
      <c r="E211" s="60">
        <v>8</v>
      </c>
      <c r="F211" s="60">
        <v>3</v>
      </c>
      <c r="G211" s="60"/>
      <c r="H211" s="60">
        <v>0</v>
      </c>
      <c r="I211" s="22">
        <f t="shared" si="16"/>
        <v>11</v>
      </c>
      <c r="J211" s="97">
        <v>8</v>
      </c>
    </row>
    <row r="212" spans="1:10" ht="31.5" x14ac:dyDescent="0.25">
      <c r="A212" s="10" t="s">
        <v>247</v>
      </c>
      <c r="B212" s="10" t="s">
        <v>7</v>
      </c>
      <c r="C212" s="60"/>
      <c r="D212" s="60"/>
      <c r="E212" s="60">
        <v>23</v>
      </c>
      <c r="F212" s="60">
        <v>12</v>
      </c>
      <c r="G212" s="60"/>
      <c r="H212" s="60">
        <v>4</v>
      </c>
      <c r="I212" s="22">
        <f t="shared" si="16"/>
        <v>39</v>
      </c>
      <c r="J212" s="97">
        <v>15</v>
      </c>
    </row>
    <row r="213" spans="1:10" ht="31.5" x14ac:dyDescent="0.25">
      <c r="A213" s="10" t="s">
        <v>247</v>
      </c>
      <c r="B213" s="10" t="s">
        <v>236</v>
      </c>
      <c r="C213" s="60"/>
      <c r="D213" s="60"/>
      <c r="E213" s="60">
        <v>28</v>
      </c>
      <c r="F213" s="60">
        <v>11</v>
      </c>
      <c r="G213" s="60"/>
      <c r="H213" s="60">
        <v>0</v>
      </c>
      <c r="I213" s="22">
        <f t="shared" si="16"/>
        <v>39</v>
      </c>
      <c r="J213" s="97">
        <v>16</v>
      </c>
    </row>
    <row r="214" spans="1:10" ht="31.5" x14ac:dyDescent="0.25">
      <c r="A214" s="10" t="s">
        <v>247</v>
      </c>
      <c r="B214" s="10" t="s">
        <v>10</v>
      </c>
      <c r="C214" s="60"/>
      <c r="D214" s="60"/>
      <c r="E214" s="60">
        <v>38</v>
      </c>
      <c r="F214" s="60">
        <v>19</v>
      </c>
      <c r="G214" s="60"/>
      <c r="H214" s="60">
        <v>0</v>
      </c>
      <c r="I214" s="22">
        <f t="shared" si="16"/>
        <v>57</v>
      </c>
      <c r="J214" s="97">
        <v>22</v>
      </c>
    </row>
    <row r="215" spans="1:10" ht="47.25" x14ac:dyDescent="0.25">
      <c r="A215" s="10" t="s">
        <v>247</v>
      </c>
      <c r="B215" s="10" t="s">
        <v>237</v>
      </c>
      <c r="C215" s="60"/>
      <c r="D215" s="60"/>
      <c r="E215" s="60">
        <v>72</v>
      </c>
      <c r="F215" s="60">
        <v>26</v>
      </c>
      <c r="G215" s="60"/>
      <c r="H215" s="60">
        <v>4</v>
      </c>
      <c r="I215" s="22">
        <f t="shared" si="16"/>
        <v>102</v>
      </c>
      <c r="J215" s="97">
        <v>34</v>
      </c>
    </row>
    <row r="216" spans="1:10" ht="31.5" x14ac:dyDescent="0.25">
      <c r="A216" s="10" t="s">
        <v>247</v>
      </c>
      <c r="B216" s="10" t="s">
        <v>238</v>
      </c>
      <c r="C216" s="60"/>
      <c r="D216" s="60"/>
      <c r="E216" s="60">
        <v>6</v>
      </c>
      <c r="F216" s="60">
        <v>32</v>
      </c>
      <c r="G216" s="60"/>
      <c r="H216" s="60">
        <v>14</v>
      </c>
      <c r="I216" s="22">
        <f t="shared" si="16"/>
        <v>52</v>
      </c>
      <c r="J216" s="97">
        <v>20</v>
      </c>
    </row>
    <row r="217" spans="1:10" ht="31.5" x14ac:dyDescent="0.25">
      <c r="A217" s="10" t="s">
        <v>247</v>
      </c>
      <c r="B217" s="10" t="s">
        <v>239</v>
      </c>
      <c r="C217" s="60"/>
      <c r="D217" s="60"/>
      <c r="E217" s="60">
        <v>43</v>
      </c>
      <c r="F217" s="60">
        <v>37</v>
      </c>
      <c r="G217" s="60"/>
      <c r="H217" s="60">
        <v>6</v>
      </c>
      <c r="I217" s="22">
        <f t="shared" si="16"/>
        <v>86</v>
      </c>
      <c r="J217" s="97">
        <v>27</v>
      </c>
    </row>
    <row r="218" spans="1:10" ht="31.5" x14ac:dyDescent="0.25">
      <c r="A218" s="10" t="s">
        <v>247</v>
      </c>
      <c r="B218" s="10" t="s">
        <v>240</v>
      </c>
      <c r="C218" s="60"/>
      <c r="D218" s="60"/>
      <c r="E218" s="60">
        <v>115</v>
      </c>
      <c r="F218" s="60">
        <v>25</v>
      </c>
      <c r="G218" s="60"/>
      <c r="H218" s="60">
        <v>0</v>
      </c>
      <c r="I218" s="22">
        <f t="shared" si="16"/>
        <v>140</v>
      </c>
      <c r="J218" s="97">
        <v>29</v>
      </c>
    </row>
    <row r="219" spans="1:10" ht="31.5" x14ac:dyDescent="0.25">
      <c r="A219" s="10" t="s">
        <v>247</v>
      </c>
      <c r="B219" s="10" t="s">
        <v>241</v>
      </c>
      <c r="C219" s="60"/>
      <c r="D219" s="60"/>
      <c r="E219" s="60">
        <v>98</v>
      </c>
      <c r="F219" s="60">
        <v>12</v>
      </c>
      <c r="G219" s="60"/>
      <c r="H219" s="60">
        <v>0</v>
      </c>
      <c r="I219" s="22">
        <f t="shared" si="16"/>
        <v>110</v>
      </c>
      <c r="J219" s="97">
        <v>19</v>
      </c>
    </row>
    <row r="220" spans="1:10" ht="31.5" x14ac:dyDescent="0.25">
      <c r="A220" s="10" t="s">
        <v>247</v>
      </c>
      <c r="B220" s="10" t="s">
        <v>242</v>
      </c>
      <c r="C220" s="60"/>
      <c r="D220" s="60"/>
      <c r="E220" s="60">
        <v>70</v>
      </c>
      <c r="F220" s="60">
        <v>15</v>
      </c>
      <c r="G220" s="60"/>
      <c r="H220" s="60">
        <v>13</v>
      </c>
      <c r="I220" s="22">
        <f t="shared" si="16"/>
        <v>98</v>
      </c>
      <c r="J220" s="97">
        <v>36</v>
      </c>
    </row>
    <row r="221" spans="1:10" ht="31.5" x14ac:dyDescent="0.25">
      <c r="A221" s="10" t="s">
        <v>247</v>
      </c>
      <c r="B221" s="10" t="s">
        <v>49</v>
      </c>
      <c r="C221" s="60"/>
      <c r="D221" s="60"/>
      <c r="E221" s="60">
        <v>73</v>
      </c>
      <c r="F221" s="60">
        <v>34</v>
      </c>
      <c r="G221" s="60"/>
      <c r="H221" s="60">
        <v>1</v>
      </c>
      <c r="I221" s="22">
        <f t="shared" si="16"/>
        <v>108</v>
      </c>
      <c r="J221" s="97">
        <v>36</v>
      </c>
    </row>
    <row r="222" spans="1:10" ht="31.5" x14ac:dyDescent="0.25">
      <c r="A222" s="10" t="s">
        <v>247</v>
      </c>
      <c r="B222" s="10" t="s">
        <v>212</v>
      </c>
      <c r="C222" s="60"/>
      <c r="D222" s="60"/>
      <c r="E222" s="60">
        <v>0</v>
      </c>
      <c r="F222" s="60">
        <v>1</v>
      </c>
      <c r="G222" s="60"/>
      <c r="H222" s="60">
        <v>0</v>
      </c>
      <c r="I222" s="22">
        <f t="shared" si="16"/>
        <v>1</v>
      </c>
      <c r="J222" s="97">
        <v>0</v>
      </c>
    </row>
    <row r="223" spans="1:10" ht="47.25" x14ac:dyDescent="0.25">
      <c r="A223" s="10" t="s">
        <v>247</v>
      </c>
      <c r="B223" s="10" t="s">
        <v>50</v>
      </c>
      <c r="C223" s="60"/>
      <c r="D223" s="60"/>
      <c r="E223" s="60">
        <v>98</v>
      </c>
      <c r="F223" s="60">
        <v>25</v>
      </c>
      <c r="G223" s="60"/>
      <c r="H223" s="60">
        <v>0</v>
      </c>
      <c r="I223" s="22">
        <f t="shared" si="16"/>
        <v>123</v>
      </c>
      <c r="J223" s="97">
        <v>40</v>
      </c>
    </row>
    <row r="224" spans="1:10" ht="31.5" x14ac:dyDescent="0.25">
      <c r="A224" s="10" t="s">
        <v>247</v>
      </c>
      <c r="B224" s="10" t="s">
        <v>243</v>
      </c>
      <c r="C224" s="60"/>
      <c r="D224" s="60"/>
      <c r="E224" s="60">
        <v>131</v>
      </c>
      <c r="F224" s="60">
        <v>12</v>
      </c>
      <c r="G224" s="60"/>
      <c r="H224" s="60">
        <v>0</v>
      </c>
      <c r="I224" s="22">
        <f t="shared" si="16"/>
        <v>143</v>
      </c>
      <c r="J224" s="97">
        <v>46</v>
      </c>
    </row>
    <row r="225" spans="1:10" ht="31.5" x14ac:dyDescent="0.25">
      <c r="A225" s="10" t="s">
        <v>247</v>
      </c>
      <c r="B225" s="10" t="s">
        <v>225</v>
      </c>
      <c r="C225" s="60"/>
      <c r="D225" s="60"/>
      <c r="E225" s="60">
        <v>39</v>
      </c>
      <c r="F225" s="60">
        <v>6</v>
      </c>
      <c r="G225" s="60"/>
      <c r="H225" s="60">
        <v>0</v>
      </c>
      <c r="I225" s="22">
        <f t="shared" si="16"/>
        <v>45</v>
      </c>
      <c r="J225" s="97">
        <v>0</v>
      </c>
    </row>
    <row r="226" spans="1:10" ht="31.5" x14ac:dyDescent="0.25">
      <c r="A226" s="10" t="s">
        <v>247</v>
      </c>
      <c r="B226" s="10" t="s">
        <v>244</v>
      </c>
      <c r="C226" s="60"/>
      <c r="D226" s="60"/>
      <c r="E226" s="60">
        <v>74</v>
      </c>
      <c r="F226" s="60">
        <v>20</v>
      </c>
      <c r="G226" s="60"/>
      <c r="H226" s="60">
        <v>0</v>
      </c>
      <c r="I226" s="22">
        <f t="shared" si="16"/>
        <v>94</v>
      </c>
      <c r="J226" s="97">
        <v>13</v>
      </c>
    </row>
    <row r="227" spans="1:10" ht="31.5" x14ac:dyDescent="0.25">
      <c r="A227" s="10" t="s">
        <v>247</v>
      </c>
      <c r="B227" s="10" t="s">
        <v>245</v>
      </c>
      <c r="C227" s="60"/>
      <c r="D227" s="60"/>
      <c r="E227" s="60">
        <v>30</v>
      </c>
      <c r="F227" s="60">
        <v>31</v>
      </c>
      <c r="G227" s="60"/>
      <c r="H227" s="60">
        <v>0</v>
      </c>
      <c r="I227" s="22">
        <f t="shared" si="16"/>
        <v>61</v>
      </c>
      <c r="J227" s="97">
        <v>27</v>
      </c>
    </row>
    <row r="228" spans="1:10" ht="31.5" x14ac:dyDescent="0.25">
      <c r="A228" s="10" t="s">
        <v>247</v>
      </c>
      <c r="B228" s="10" t="s">
        <v>73</v>
      </c>
      <c r="C228" s="60"/>
      <c r="D228" s="60"/>
      <c r="E228" s="60">
        <v>25</v>
      </c>
      <c r="F228" s="60">
        <v>14</v>
      </c>
      <c r="G228" s="60"/>
      <c r="H228" s="60">
        <v>0</v>
      </c>
      <c r="I228" s="22">
        <f t="shared" si="16"/>
        <v>39</v>
      </c>
      <c r="J228" s="97">
        <v>9</v>
      </c>
    </row>
    <row r="229" spans="1:10" ht="31.5" x14ac:dyDescent="0.25">
      <c r="A229" s="10" t="s">
        <v>247</v>
      </c>
      <c r="B229" s="10" t="s">
        <v>246</v>
      </c>
      <c r="C229" s="60"/>
      <c r="D229" s="60"/>
      <c r="E229" s="60">
        <v>23</v>
      </c>
      <c r="F229" s="60">
        <v>0</v>
      </c>
      <c r="G229" s="60"/>
      <c r="H229" s="60">
        <v>0</v>
      </c>
      <c r="I229" s="22">
        <f t="shared" si="16"/>
        <v>23</v>
      </c>
      <c r="J229" s="97">
        <v>0</v>
      </c>
    </row>
    <row r="230" spans="1:10" ht="31.5" x14ac:dyDescent="0.25">
      <c r="A230" s="73" t="s">
        <v>247</v>
      </c>
      <c r="B230" s="73" t="s">
        <v>32</v>
      </c>
      <c r="C230" s="73"/>
      <c r="D230" s="73"/>
      <c r="E230" s="73">
        <f>SUM(E208:E229)</f>
        <v>1442</v>
      </c>
      <c r="F230" s="73">
        <f>SUM(F208:F229)</f>
        <v>491</v>
      </c>
      <c r="G230" s="73"/>
      <c r="H230" s="73">
        <f>SUM(H208:H229)</f>
        <v>68</v>
      </c>
      <c r="I230" s="73">
        <f t="shared" si="16"/>
        <v>2001</v>
      </c>
      <c r="J230" s="73">
        <f t="shared" ref="J230" si="17">SUM(J208:J229)</f>
        <v>555</v>
      </c>
    </row>
    <row r="231" spans="1:10" ht="18.75" x14ac:dyDescent="0.25">
      <c r="A231" s="161" t="s">
        <v>248</v>
      </c>
      <c r="B231" s="162"/>
      <c r="C231" s="162"/>
      <c r="D231" s="162"/>
      <c r="E231" s="162"/>
      <c r="F231" s="162"/>
      <c r="G231" s="162"/>
      <c r="H231" s="162"/>
      <c r="I231" s="162"/>
      <c r="J231" s="162"/>
    </row>
    <row r="232" spans="1:10" ht="31.5" x14ac:dyDescent="0.25">
      <c r="A232" s="10" t="s">
        <v>249</v>
      </c>
      <c r="B232" s="10" t="s">
        <v>49</v>
      </c>
      <c r="C232" s="60"/>
      <c r="D232" s="60"/>
      <c r="E232" s="60">
        <v>44</v>
      </c>
      <c r="F232" s="60">
        <v>10</v>
      </c>
      <c r="G232" s="60"/>
      <c r="H232" s="60">
        <v>28</v>
      </c>
      <c r="I232" s="22">
        <f t="shared" ref="I232:I240" si="18">H232+G232+F232+E232</f>
        <v>82</v>
      </c>
      <c r="J232" s="10">
        <v>25</v>
      </c>
    </row>
    <row r="233" spans="1:10" ht="31.5" x14ac:dyDescent="0.25">
      <c r="A233" s="10" t="s">
        <v>249</v>
      </c>
      <c r="B233" s="10" t="s">
        <v>48</v>
      </c>
      <c r="C233" s="60"/>
      <c r="D233" s="60"/>
      <c r="E233" s="60">
        <v>4</v>
      </c>
      <c r="F233" s="60">
        <v>4</v>
      </c>
      <c r="G233" s="60"/>
      <c r="H233" s="60">
        <v>14</v>
      </c>
      <c r="I233" s="22">
        <f t="shared" si="18"/>
        <v>22</v>
      </c>
      <c r="J233" s="10"/>
    </row>
    <row r="234" spans="1:10" ht="31.5" x14ac:dyDescent="0.25">
      <c r="A234" s="10" t="s">
        <v>249</v>
      </c>
      <c r="B234" s="10" t="s">
        <v>231</v>
      </c>
      <c r="C234" s="60"/>
      <c r="D234" s="60"/>
      <c r="E234" s="60">
        <v>93</v>
      </c>
      <c r="F234" s="60">
        <v>3</v>
      </c>
      <c r="G234" s="60"/>
      <c r="H234" s="60">
        <v>0</v>
      </c>
      <c r="I234" s="22">
        <f t="shared" si="18"/>
        <v>96</v>
      </c>
      <c r="J234" s="10">
        <v>26</v>
      </c>
    </row>
    <row r="235" spans="1:10" ht="47.25" x14ac:dyDescent="0.25">
      <c r="A235" s="10" t="s">
        <v>249</v>
      </c>
      <c r="B235" s="10" t="s">
        <v>8</v>
      </c>
      <c r="C235" s="60"/>
      <c r="D235" s="60"/>
      <c r="E235" s="60">
        <v>75</v>
      </c>
      <c r="F235" s="60">
        <v>17</v>
      </c>
      <c r="G235" s="60"/>
      <c r="H235" s="60">
        <v>17</v>
      </c>
      <c r="I235" s="22">
        <f t="shared" si="18"/>
        <v>109</v>
      </c>
      <c r="J235" s="10">
        <v>34</v>
      </c>
    </row>
    <row r="236" spans="1:10" ht="31.5" x14ac:dyDescent="0.25">
      <c r="A236" s="10" t="s">
        <v>249</v>
      </c>
      <c r="B236" s="10" t="s">
        <v>113</v>
      </c>
      <c r="C236" s="60"/>
      <c r="D236" s="60"/>
      <c r="E236" s="60">
        <v>6</v>
      </c>
      <c r="F236" s="60">
        <v>4</v>
      </c>
      <c r="G236" s="60"/>
      <c r="H236" s="60">
        <v>3</v>
      </c>
      <c r="I236" s="22">
        <f t="shared" si="18"/>
        <v>13</v>
      </c>
      <c r="J236" s="10"/>
    </row>
    <row r="237" spans="1:10" ht="47.25" x14ac:dyDescent="0.25">
      <c r="A237" s="10" t="s">
        <v>249</v>
      </c>
      <c r="B237" s="10" t="s">
        <v>250</v>
      </c>
      <c r="C237" s="60"/>
      <c r="D237" s="60"/>
      <c r="E237" s="60">
        <v>15</v>
      </c>
      <c r="F237" s="60">
        <v>6</v>
      </c>
      <c r="G237" s="60"/>
      <c r="H237" s="60">
        <v>0</v>
      </c>
      <c r="I237" s="22">
        <f t="shared" si="18"/>
        <v>21</v>
      </c>
      <c r="J237" s="10"/>
    </row>
    <row r="238" spans="1:10" ht="31.5" x14ac:dyDescent="0.25">
      <c r="A238" s="10" t="s">
        <v>249</v>
      </c>
      <c r="B238" s="10" t="s">
        <v>98</v>
      </c>
      <c r="C238" s="60"/>
      <c r="D238" s="60"/>
      <c r="E238" s="60">
        <v>27</v>
      </c>
      <c r="F238" s="60">
        <v>3</v>
      </c>
      <c r="G238" s="60"/>
      <c r="H238" s="60">
        <v>0</v>
      </c>
      <c r="I238" s="22">
        <f t="shared" si="18"/>
        <v>30</v>
      </c>
      <c r="J238" s="10">
        <v>15</v>
      </c>
    </row>
    <row r="239" spans="1:10" ht="31.5" x14ac:dyDescent="0.25">
      <c r="A239" s="10" t="s">
        <v>249</v>
      </c>
      <c r="B239" s="10" t="s">
        <v>251</v>
      </c>
      <c r="C239" s="60"/>
      <c r="D239" s="60"/>
      <c r="E239" s="60">
        <v>72</v>
      </c>
      <c r="F239" s="60">
        <v>52</v>
      </c>
      <c r="G239" s="60"/>
      <c r="H239" s="60">
        <v>0</v>
      </c>
      <c r="I239" s="22">
        <f t="shared" si="18"/>
        <v>124</v>
      </c>
      <c r="J239" s="10">
        <v>61</v>
      </c>
    </row>
    <row r="240" spans="1:10" ht="31.5" x14ac:dyDescent="0.25">
      <c r="A240" s="73" t="s">
        <v>249</v>
      </c>
      <c r="B240" s="73" t="s">
        <v>32</v>
      </c>
      <c r="C240" s="73"/>
      <c r="D240" s="73"/>
      <c r="E240" s="73">
        <f>SUM(E232:E239)</f>
        <v>336</v>
      </c>
      <c r="F240" s="73">
        <f>SUM(F232:F239)</f>
        <v>99</v>
      </c>
      <c r="G240" s="73"/>
      <c r="H240" s="73">
        <f>SUM(H232:H239)</f>
        <v>62</v>
      </c>
      <c r="I240" s="73">
        <f t="shared" si="18"/>
        <v>497</v>
      </c>
      <c r="J240" s="73">
        <f>SUM(J232:J239)</f>
        <v>161</v>
      </c>
    </row>
    <row r="241" spans="1:10" ht="18.75" x14ac:dyDescent="0.25">
      <c r="A241" s="161" t="s">
        <v>259</v>
      </c>
      <c r="B241" s="162"/>
      <c r="C241" s="162"/>
      <c r="D241" s="162"/>
      <c r="E241" s="162"/>
      <c r="F241" s="162"/>
      <c r="G241" s="162"/>
      <c r="H241" s="162"/>
      <c r="I241" s="162"/>
      <c r="J241" s="162"/>
    </row>
    <row r="242" spans="1:10" ht="15.75" x14ac:dyDescent="0.25">
      <c r="A242" s="10" t="s">
        <v>260</v>
      </c>
      <c r="B242" s="10" t="s">
        <v>254</v>
      </c>
      <c r="C242" s="60"/>
      <c r="D242" s="60"/>
      <c r="E242" s="60">
        <v>474</v>
      </c>
      <c r="F242" s="60">
        <v>50</v>
      </c>
      <c r="G242" s="60"/>
      <c r="H242" s="60"/>
      <c r="I242" s="22">
        <f t="shared" ref="I242:I250" si="19">F242+E242</f>
        <v>524</v>
      </c>
      <c r="J242" s="10">
        <v>218</v>
      </c>
    </row>
    <row r="243" spans="1:10" ht="15.75" x14ac:dyDescent="0.25">
      <c r="A243" s="10" t="s">
        <v>260</v>
      </c>
      <c r="B243" s="10" t="s">
        <v>255</v>
      </c>
      <c r="C243" s="60"/>
      <c r="D243" s="60"/>
      <c r="E243" s="60">
        <v>374</v>
      </c>
      <c r="F243" s="60">
        <v>45</v>
      </c>
      <c r="G243" s="60"/>
      <c r="H243" s="60"/>
      <c r="I243" s="22">
        <f t="shared" si="19"/>
        <v>419</v>
      </c>
      <c r="J243" s="10">
        <v>144</v>
      </c>
    </row>
    <row r="244" spans="1:10" ht="15.75" x14ac:dyDescent="0.25">
      <c r="A244" s="10" t="s">
        <v>260</v>
      </c>
      <c r="B244" s="10" t="s">
        <v>112</v>
      </c>
      <c r="C244" s="60"/>
      <c r="D244" s="60"/>
      <c r="E244" s="60">
        <v>125</v>
      </c>
      <c r="F244" s="60">
        <v>19</v>
      </c>
      <c r="G244" s="60"/>
      <c r="H244" s="60"/>
      <c r="I244" s="22">
        <f t="shared" si="19"/>
        <v>144</v>
      </c>
      <c r="J244" s="10">
        <v>26</v>
      </c>
    </row>
    <row r="245" spans="1:10" ht="15.75" x14ac:dyDescent="0.25">
      <c r="A245" s="10" t="s">
        <v>260</v>
      </c>
      <c r="B245" s="10" t="s">
        <v>113</v>
      </c>
      <c r="C245" s="60"/>
      <c r="D245" s="60"/>
      <c r="E245" s="60">
        <v>215</v>
      </c>
      <c r="F245" s="60"/>
      <c r="G245" s="60"/>
      <c r="H245" s="60"/>
      <c r="I245" s="22">
        <f t="shared" si="19"/>
        <v>215</v>
      </c>
      <c r="J245" s="10">
        <v>87</v>
      </c>
    </row>
    <row r="246" spans="1:10" ht="15.75" x14ac:dyDescent="0.25">
      <c r="A246" s="10" t="s">
        <v>260</v>
      </c>
      <c r="B246" s="10" t="s">
        <v>256</v>
      </c>
      <c r="C246" s="60"/>
      <c r="D246" s="60"/>
      <c r="E246" s="60">
        <v>76</v>
      </c>
      <c r="F246" s="60"/>
      <c r="G246" s="60"/>
      <c r="H246" s="60"/>
      <c r="I246" s="22">
        <f t="shared" si="19"/>
        <v>76</v>
      </c>
      <c r="J246" s="10">
        <v>20</v>
      </c>
    </row>
    <row r="247" spans="1:10" ht="15.75" x14ac:dyDescent="0.25">
      <c r="A247" s="10" t="s">
        <v>260</v>
      </c>
      <c r="B247" s="10" t="s">
        <v>242</v>
      </c>
      <c r="C247" s="60"/>
      <c r="D247" s="60"/>
      <c r="E247" s="60">
        <v>62</v>
      </c>
      <c r="F247" s="60"/>
      <c r="G247" s="60"/>
      <c r="H247" s="60"/>
      <c r="I247" s="22">
        <f t="shared" si="19"/>
        <v>62</v>
      </c>
      <c r="J247" s="10">
        <v>24</v>
      </c>
    </row>
    <row r="248" spans="1:10" ht="15.75" x14ac:dyDescent="0.25">
      <c r="A248" s="10" t="s">
        <v>260</v>
      </c>
      <c r="B248" s="10" t="s">
        <v>257</v>
      </c>
      <c r="C248" s="60"/>
      <c r="D248" s="60"/>
      <c r="E248" s="60">
        <v>57</v>
      </c>
      <c r="F248" s="60"/>
      <c r="G248" s="60"/>
      <c r="H248" s="60"/>
      <c r="I248" s="22">
        <f t="shared" si="19"/>
        <v>57</v>
      </c>
      <c r="J248" s="10">
        <v>13</v>
      </c>
    </row>
    <row r="249" spans="1:10" ht="31.5" x14ac:dyDescent="0.25">
      <c r="A249" s="10" t="s">
        <v>260</v>
      </c>
      <c r="B249" s="10" t="s">
        <v>258</v>
      </c>
      <c r="C249" s="60"/>
      <c r="D249" s="60"/>
      <c r="E249" s="60">
        <v>72</v>
      </c>
      <c r="F249" s="60">
        <v>0</v>
      </c>
      <c r="G249" s="60"/>
      <c r="H249" s="60"/>
      <c r="I249" s="22">
        <f t="shared" si="19"/>
        <v>72</v>
      </c>
      <c r="J249" s="10">
        <v>19</v>
      </c>
    </row>
    <row r="250" spans="1:10" ht="15.75" x14ac:dyDescent="0.25">
      <c r="A250" s="73" t="s">
        <v>260</v>
      </c>
      <c r="B250" s="73" t="s">
        <v>32</v>
      </c>
      <c r="C250" s="73"/>
      <c r="D250" s="73"/>
      <c r="E250" s="73">
        <f>SUM(E242:E249)</f>
        <v>1455</v>
      </c>
      <c r="F250" s="73">
        <f>SUM(F242:F249)</f>
        <v>114</v>
      </c>
      <c r="G250" s="73"/>
      <c r="H250" s="73"/>
      <c r="I250" s="73">
        <f t="shared" si="19"/>
        <v>1569</v>
      </c>
      <c r="J250" s="73">
        <f>SUM(J242:J249)</f>
        <v>551</v>
      </c>
    </row>
    <row r="251" spans="1:10" ht="18.75" x14ac:dyDescent="0.25">
      <c r="A251" s="161" t="s">
        <v>261</v>
      </c>
      <c r="B251" s="162"/>
      <c r="C251" s="162"/>
      <c r="D251" s="162"/>
      <c r="E251" s="162"/>
      <c r="F251" s="162"/>
      <c r="G251" s="162"/>
      <c r="H251" s="162"/>
      <c r="I251" s="162"/>
      <c r="J251" s="162"/>
    </row>
    <row r="252" spans="1:10" ht="15.75" x14ac:dyDescent="0.25">
      <c r="A252" s="10" t="s">
        <v>262</v>
      </c>
      <c r="B252" s="10" t="s">
        <v>27</v>
      </c>
      <c r="C252" s="60"/>
      <c r="D252" s="60"/>
      <c r="E252" s="60">
        <v>238</v>
      </c>
      <c r="F252" s="60">
        <v>133</v>
      </c>
      <c r="G252" s="60">
        <v>113</v>
      </c>
      <c r="H252" s="60"/>
      <c r="I252" s="22">
        <f t="shared" ref="I252:I257" si="20">H252+G252+F252+E252</f>
        <v>484</v>
      </c>
      <c r="J252" s="10">
        <v>178</v>
      </c>
    </row>
    <row r="253" spans="1:10" ht="15.75" x14ac:dyDescent="0.25">
      <c r="A253" s="10" t="s">
        <v>262</v>
      </c>
      <c r="B253" s="10" t="s">
        <v>29</v>
      </c>
      <c r="C253" s="60"/>
      <c r="D253" s="60"/>
      <c r="E253" s="60">
        <v>40</v>
      </c>
      <c r="F253" s="60">
        <v>47</v>
      </c>
      <c r="G253" s="60">
        <v>33</v>
      </c>
      <c r="H253" s="60"/>
      <c r="I253" s="22">
        <f t="shared" si="20"/>
        <v>120</v>
      </c>
      <c r="J253" s="10">
        <v>22</v>
      </c>
    </row>
    <row r="254" spans="1:10" ht="15.75" x14ac:dyDescent="0.25">
      <c r="A254" s="10" t="s">
        <v>262</v>
      </c>
      <c r="B254" s="10" t="s">
        <v>31</v>
      </c>
      <c r="C254" s="60"/>
      <c r="D254" s="60"/>
      <c r="E254" s="60">
        <v>109</v>
      </c>
      <c r="F254" s="60">
        <v>26</v>
      </c>
      <c r="G254" s="60">
        <v>0</v>
      </c>
      <c r="H254" s="60"/>
      <c r="I254" s="22">
        <f t="shared" si="20"/>
        <v>135</v>
      </c>
      <c r="J254" s="10">
        <v>53</v>
      </c>
    </row>
    <row r="255" spans="1:10" ht="15.75" x14ac:dyDescent="0.25">
      <c r="A255" s="10" t="s">
        <v>262</v>
      </c>
      <c r="B255" s="10" t="s">
        <v>263</v>
      </c>
      <c r="C255" s="60"/>
      <c r="D255" s="60"/>
      <c r="E255" s="60">
        <v>11</v>
      </c>
      <c r="F255" s="60">
        <v>15</v>
      </c>
      <c r="G255" s="60">
        <v>0</v>
      </c>
      <c r="H255" s="60"/>
      <c r="I255" s="22">
        <f t="shared" si="20"/>
        <v>26</v>
      </c>
      <c r="J255" s="10"/>
    </row>
    <row r="256" spans="1:10" ht="31.5" x14ac:dyDescent="0.25">
      <c r="A256" s="10" t="s">
        <v>262</v>
      </c>
      <c r="B256" s="10" t="s">
        <v>264</v>
      </c>
      <c r="C256" s="60"/>
      <c r="D256" s="60"/>
      <c r="E256" s="60">
        <v>16</v>
      </c>
      <c r="F256" s="60">
        <v>21</v>
      </c>
      <c r="G256" s="60">
        <v>0</v>
      </c>
      <c r="H256" s="60"/>
      <c r="I256" s="22">
        <f t="shared" si="20"/>
        <v>37</v>
      </c>
      <c r="J256" s="10">
        <v>0</v>
      </c>
    </row>
    <row r="257" spans="1:10" ht="15.75" x14ac:dyDescent="0.25">
      <c r="A257" s="73" t="s">
        <v>262</v>
      </c>
      <c r="B257" s="73"/>
      <c r="C257" s="73"/>
      <c r="D257" s="73"/>
      <c r="E257" s="73">
        <f>SUM(E252:E256)</f>
        <v>414</v>
      </c>
      <c r="F257" s="73">
        <f>SUM(F252:F256)</f>
        <v>242</v>
      </c>
      <c r="G257" s="73">
        <f>SUM(G252:G256)</f>
        <v>146</v>
      </c>
      <c r="H257" s="73"/>
      <c r="I257" s="73">
        <f t="shared" si="20"/>
        <v>802</v>
      </c>
      <c r="J257" s="73">
        <f>SUM(J252:J256)</f>
        <v>253</v>
      </c>
    </row>
    <row r="258" spans="1:10" ht="18.75" x14ac:dyDescent="0.25">
      <c r="A258" s="161" t="s">
        <v>267</v>
      </c>
      <c r="B258" s="162"/>
      <c r="C258" s="162"/>
      <c r="D258" s="162"/>
      <c r="E258" s="162"/>
      <c r="F258" s="162"/>
      <c r="G258" s="162"/>
      <c r="H258" s="162"/>
      <c r="I258" s="162"/>
      <c r="J258" s="162"/>
    </row>
    <row r="259" spans="1:10" ht="31.5" x14ac:dyDescent="0.25">
      <c r="A259" s="10" t="s">
        <v>268</v>
      </c>
      <c r="B259" s="10" t="s">
        <v>70</v>
      </c>
      <c r="C259" s="60"/>
      <c r="D259" s="60"/>
      <c r="E259" s="60">
        <v>13</v>
      </c>
      <c r="F259" s="60">
        <v>17</v>
      </c>
      <c r="G259" s="60"/>
      <c r="H259" s="60">
        <v>0</v>
      </c>
      <c r="I259" s="22">
        <f t="shared" ref="I259:I271" si="21">H259+G259+F259+E259</f>
        <v>30</v>
      </c>
      <c r="J259" s="10">
        <v>0</v>
      </c>
    </row>
    <row r="260" spans="1:10" ht="31.5" x14ac:dyDescent="0.25">
      <c r="A260" s="10" t="s">
        <v>268</v>
      </c>
      <c r="B260" s="10" t="s">
        <v>49</v>
      </c>
      <c r="C260" s="60"/>
      <c r="D260" s="60"/>
      <c r="E260" s="60">
        <v>62</v>
      </c>
      <c r="F260" s="60">
        <v>9</v>
      </c>
      <c r="G260" s="60"/>
      <c r="H260" s="60">
        <v>29</v>
      </c>
      <c r="I260" s="22">
        <f t="shared" si="21"/>
        <v>100</v>
      </c>
      <c r="J260" s="10">
        <v>12</v>
      </c>
    </row>
    <row r="261" spans="1:10" ht="31.5" x14ac:dyDescent="0.25">
      <c r="A261" s="10" t="s">
        <v>268</v>
      </c>
      <c r="B261" s="10" t="s">
        <v>269</v>
      </c>
      <c r="C261" s="60"/>
      <c r="D261" s="60"/>
      <c r="E261" s="60">
        <v>40</v>
      </c>
      <c r="F261" s="60">
        <v>23</v>
      </c>
      <c r="G261" s="60"/>
      <c r="H261" s="60">
        <v>15</v>
      </c>
      <c r="I261" s="22">
        <f t="shared" si="21"/>
        <v>78</v>
      </c>
      <c r="J261" s="10">
        <v>8</v>
      </c>
    </row>
    <row r="262" spans="1:10" ht="15.75" x14ac:dyDescent="0.25">
      <c r="A262" s="10" t="s">
        <v>268</v>
      </c>
      <c r="B262" s="10" t="s">
        <v>270</v>
      </c>
      <c r="C262" s="60"/>
      <c r="D262" s="60"/>
      <c r="E262" s="60">
        <v>79</v>
      </c>
      <c r="F262" s="60">
        <v>28</v>
      </c>
      <c r="G262" s="60"/>
      <c r="H262" s="60">
        <v>27</v>
      </c>
      <c r="I262" s="22">
        <f t="shared" si="21"/>
        <v>134</v>
      </c>
      <c r="J262" s="10">
        <v>8</v>
      </c>
    </row>
    <row r="263" spans="1:10" ht="47.25" x14ac:dyDescent="0.25">
      <c r="A263" s="10" t="s">
        <v>268</v>
      </c>
      <c r="B263" s="10" t="s">
        <v>69</v>
      </c>
      <c r="C263" s="60"/>
      <c r="D263" s="60"/>
      <c r="E263" s="60">
        <v>99</v>
      </c>
      <c r="F263" s="60">
        <v>22</v>
      </c>
      <c r="G263" s="60"/>
      <c r="H263" s="60">
        <v>21</v>
      </c>
      <c r="I263" s="22">
        <f t="shared" si="21"/>
        <v>142</v>
      </c>
      <c r="J263" s="10">
        <v>7</v>
      </c>
    </row>
    <row r="264" spans="1:10" ht="15.75" x14ac:dyDescent="0.25">
      <c r="A264" s="10" t="s">
        <v>268</v>
      </c>
      <c r="B264" s="10" t="s">
        <v>112</v>
      </c>
      <c r="C264" s="60"/>
      <c r="D264" s="60"/>
      <c r="E264" s="60">
        <v>45</v>
      </c>
      <c r="F264" s="60">
        <v>8</v>
      </c>
      <c r="G264" s="60"/>
      <c r="H264" s="60">
        <v>21</v>
      </c>
      <c r="I264" s="22">
        <f t="shared" si="21"/>
        <v>74</v>
      </c>
      <c r="J264" s="10">
        <v>4</v>
      </c>
    </row>
    <row r="265" spans="1:10" ht="31.5" x14ac:dyDescent="0.25">
      <c r="A265" s="10" t="s">
        <v>268</v>
      </c>
      <c r="B265" s="10" t="s">
        <v>121</v>
      </c>
      <c r="C265" s="60"/>
      <c r="D265" s="60"/>
      <c r="E265" s="60">
        <v>71</v>
      </c>
      <c r="F265" s="60">
        <v>0</v>
      </c>
      <c r="G265" s="60"/>
      <c r="H265" s="60">
        <v>0</v>
      </c>
      <c r="I265" s="22">
        <f t="shared" si="21"/>
        <v>71</v>
      </c>
      <c r="J265" s="10">
        <v>0</v>
      </c>
    </row>
    <row r="266" spans="1:10" ht="15.75" x14ac:dyDescent="0.25">
      <c r="A266" s="10" t="s">
        <v>268</v>
      </c>
      <c r="B266" s="10" t="s">
        <v>271</v>
      </c>
      <c r="C266" s="60"/>
      <c r="D266" s="60"/>
      <c r="E266" s="60">
        <v>9</v>
      </c>
      <c r="F266" s="60">
        <v>0</v>
      </c>
      <c r="G266" s="60"/>
      <c r="H266" s="60">
        <v>0</v>
      </c>
      <c r="I266" s="22">
        <f t="shared" si="21"/>
        <v>9</v>
      </c>
      <c r="J266" s="10">
        <v>0</v>
      </c>
    </row>
    <row r="267" spans="1:10" ht="15.75" x14ac:dyDescent="0.25">
      <c r="A267" s="10" t="s">
        <v>268</v>
      </c>
      <c r="B267" s="10" t="s">
        <v>231</v>
      </c>
      <c r="C267" s="60"/>
      <c r="D267" s="60"/>
      <c r="E267" s="60">
        <v>27</v>
      </c>
      <c r="F267" s="60">
        <v>0</v>
      </c>
      <c r="G267" s="60"/>
      <c r="H267" s="60">
        <v>0</v>
      </c>
      <c r="I267" s="22">
        <f t="shared" si="21"/>
        <v>27</v>
      </c>
      <c r="J267" s="10">
        <v>0</v>
      </c>
    </row>
    <row r="268" spans="1:10" ht="31.5" x14ac:dyDescent="0.25">
      <c r="A268" s="10" t="s">
        <v>268</v>
      </c>
      <c r="B268" s="10" t="s">
        <v>272</v>
      </c>
      <c r="C268" s="60"/>
      <c r="D268" s="60"/>
      <c r="E268" s="60">
        <v>23</v>
      </c>
      <c r="F268" s="60">
        <v>7</v>
      </c>
      <c r="G268" s="60"/>
      <c r="H268" s="60">
        <v>0</v>
      </c>
      <c r="I268" s="22">
        <f t="shared" si="21"/>
        <v>30</v>
      </c>
      <c r="J268" s="10">
        <v>0</v>
      </c>
    </row>
    <row r="269" spans="1:10" ht="31.5" x14ac:dyDescent="0.25">
      <c r="A269" s="10" t="s">
        <v>268</v>
      </c>
      <c r="B269" s="10" t="s">
        <v>273</v>
      </c>
      <c r="C269" s="60"/>
      <c r="D269" s="60"/>
      <c r="E269" s="60">
        <v>56</v>
      </c>
      <c r="F269" s="60">
        <v>12</v>
      </c>
      <c r="G269" s="60"/>
      <c r="H269" s="60">
        <v>0</v>
      </c>
      <c r="I269" s="22">
        <f t="shared" si="21"/>
        <v>68</v>
      </c>
      <c r="J269" s="10">
        <v>0</v>
      </c>
    </row>
    <row r="270" spans="1:10" ht="15.75" x14ac:dyDescent="0.25">
      <c r="A270" s="10" t="s">
        <v>268</v>
      </c>
      <c r="B270" s="10" t="s">
        <v>102</v>
      </c>
      <c r="C270" s="60"/>
      <c r="D270" s="60"/>
      <c r="E270" s="60">
        <v>0</v>
      </c>
      <c r="F270" s="60">
        <v>0</v>
      </c>
      <c r="G270" s="60"/>
      <c r="H270" s="60">
        <v>0</v>
      </c>
      <c r="I270" s="22">
        <f t="shared" si="21"/>
        <v>0</v>
      </c>
      <c r="J270" s="10">
        <v>0</v>
      </c>
    </row>
    <row r="271" spans="1:10" ht="15.75" x14ac:dyDescent="0.25">
      <c r="A271" s="73" t="s">
        <v>268</v>
      </c>
      <c r="B271" s="73" t="s">
        <v>142</v>
      </c>
      <c r="C271" s="73"/>
      <c r="D271" s="73"/>
      <c r="E271" s="73">
        <f>SUM(E259:E270)</f>
        <v>524</v>
      </c>
      <c r="F271" s="73">
        <f>SUM(F259:F270)</f>
        <v>126</v>
      </c>
      <c r="G271" s="73"/>
      <c r="H271" s="73">
        <f>SUM(H259:H270)</f>
        <v>113</v>
      </c>
      <c r="I271" s="73">
        <f t="shared" si="21"/>
        <v>763</v>
      </c>
      <c r="J271" s="73">
        <f>SUM(J259:J270)</f>
        <v>39</v>
      </c>
    </row>
    <row r="272" spans="1:10" ht="18.75" x14ac:dyDescent="0.25">
      <c r="A272" s="161" t="s">
        <v>275</v>
      </c>
      <c r="B272" s="162"/>
      <c r="C272" s="162"/>
      <c r="D272" s="162"/>
      <c r="E272" s="162"/>
      <c r="F272" s="162"/>
      <c r="G272" s="162"/>
      <c r="H272" s="162"/>
      <c r="I272" s="162"/>
      <c r="J272" s="162"/>
    </row>
    <row r="273" spans="1:10" ht="31.5" x14ac:dyDescent="0.25">
      <c r="A273" s="10" t="s">
        <v>276</v>
      </c>
      <c r="B273" s="10" t="s">
        <v>228</v>
      </c>
      <c r="C273" s="60"/>
      <c r="D273" s="60"/>
      <c r="E273" s="60"/>
      <c r="F273" s="60">
        <v>12</v>
      </c>
      <c r="G273" s="60"/>
      <c r="H273" s="60"/>
      <c r="I273" s="22">
        <v>12</v>
      </c>
      <c r="J273" s="10">
        <v>12</v>
      </c>
    </row>
    <row r="274" spans="1:10" ht="31.5" x14ac:dyDescent="0.25">
      <c r="A274" s="73" t="s">
        <v>276</v>
      </c>
      <c r="B274" s="73" t="s">
        <v>32</v>
      </c>
      <c r="C274" s="73"/>
      <c r="D274" s="73"/>
      <c r="E274" s="73"/>
      <c r="F274" s="73">
        <v>12</v>
      </c>
      <c r="G274" s="73"/>
      <c r="H274" s="73"/>
      <c r="I274" s="73">
        <v>12</v>
      </c>
      <c r="J274" s="73">
        <v>12</v>
      </c>
    </row>
    <row r="275" spans="1:10" ht="18.75" x14ac:dyDescent="0.25">
      <c r="A275" s="161" t="s">
        <v>278</v>
      </c>
      <c r="B275" s="162"/>
      <c r="C275" s="162"/>
      <c r="D275" s="162"/>
      <c r="E275" s="162"/>
      <c r="F275" s="162"/>
      <c r="G275" s="162"/>
      <c r="H275" s="162"/>
      <c r="I275" s="162"/>
      <c r="J275" s="162"/>
    </row>
    <row r="276" spans="1:10" ht="15.75" x14ac:dyDescent="0.25">
      <c r="A276" s="10" t="s">
        <v>279</v>
      </c>
      <c r="B276" s="10" t="s">
        <v>280</v>
      </c>
      <c r="C276" s="60"/>
      <c r="D276" s="60"/>
      <c r="E276" s="60">
        <v>83</v>
      </c>
      <c r="F276" s="60">
        <v>7</v>
      </c>
      <c r="G276" s="60"/>
      <c r="H276" s="60"/>
      <c r="I276" s="22">
        <f>F276+E276</f>
        <v>90</v>
      </c>
      <c r="J276" s="10">
        <v>17</v>
      </c>
    </row>
    <row r="277" spans="1:10" ht="15.75" x14ac:dyDescent="0.25">
      <c r="A277" s="73" t="s">
        <v>279</v>
      </c>
      <c r="B277" s="73" t="s">
        <v>32</v>
      </c>
      <c r="C277" s="73"/>
      <c r="D277" s="73"/>
      <c r="E277" s="73">
        <v>83</v>
      </c>
      <c r="F277" s="73">
        <v>7</v>
      </c>
      <c r="G277" s="73"/>
      <c r="H277" s="73"/>
      <c r="I277" s="73">
        <f>F277+E277</f>
        <v>90</v>
      </c>
      <c r="J277" s="73">
        <v>17</v>
      </c>
    </row>
    <row r="278" spans="1:10" ht="18.75" x14ac:dyDescent="0.25">
      <c r="A278" s="161" t="s">
        <v>281</v>
      </c>
      <c r="B278" s="162"/>
      <c r="C278" s="162"/>
      <c r="D278" s="162"/>
      <c r="E278" s="162"/>
      <c r="F278" s="162"/>
      <c r="G278" s="162"/>
      <c r="H278" s="162"/>
      <c r="I278" s="162"/>
      <c r="J278" s="162"/>
    </row>
    <row r="279" spans="1:10" ht="31.5" x14ac:dyDescent="0.25">
      <c r="A279" s="10" t="s">
        <v>282</v>
      </c>
      <c r="B279" s="10" t="s">
        <v>283</v>
      </c>
      <c r="C279" s="60"/>
      <c r="D279" s="60"/>
      <c r="E279" s="60">
        <v>13</v>
      </c>
      <c r="F279" s="60"/>
      <c r="G279" s="60"/>
      <c r="H279" s="60"/>
      <c r="I279" s="22">
        <v>13</v>
      </c>
      <c r="J279" s="10">
        <v>0</v>
      </c>
    </row>
    <row r="280" spans="1:10" ht="31.5" x14ac:dyDescent="0.25">
      <c r="A280" s="73" t="s">
        <v>282</v>
      </c>
      <c r="B280" s="73" t="s">
        <v>32</v>
      </c>
      <c r="C280" s="73"/>
      <c r="D280" s="73"/>
      <c r="E280" s="73">
        <v>13</v>
      </c>
      <c r="F280" s="73"/>
      <c r="G280" s="73"/>
      <c r="H280" s="73"/>
      <c r="I280" s="73">
        <v>13</v>
      </c>
      <c r="J280" s="73"/>
    </row>
    <row r="281" spans="1:10" ht="18.75" x14ac:dyDescent="0.25">
      <c r="A281" s="161" t="s">
        <v>285</v>
      </c>
      <c r="B281" s="162"/>
      <c r="C281" s="162"/>
      <c r="D281" s="162"/>
      <c r="E281" s="162"/>
      <c r="F281" s="162"/>
      <c r="G281" s="162"/>
      <c r="H281" s="162"/>
      <c r="I281" s="162"/>
      <c r="J281" s="162"/>
    </row>
    <row r="282" spans="1:10" ht="15.75" x14ac:dyDescent="0.25">
      <c r="A282" s="10" t="s">
        <v>286</v>
      </c>
      <c r="B282" s="10" t="s">
        <v>226</v>
      </c>
      <c r="C282" s="60"/>
      <c r="D282" s="60"/>
      <c r="E282" s="60">
        <v>726</v>
      </c>
      <c r="F282" s="60">
        <v>219</v>
      </c>
      <c r="G282" s="60">
        <v>67</v>
      </c>
      <c r="H282" s="60"/>
      <c r="I282" s="22">
        <f>H282+G282+F282+E282</f>
        <v>1012</v>
      </c>
      <c r="J282" s="10">
        <v>232</v>
      </c>
    </row>
    <row r="283" spans="1:10" ht="31.5" x14ac:dyDescent="0.25">
      <c r="A283" s="10" t="s">
        <v>286</v>
      </c>
      <c r="B283" s="10" t="s">
        <v>49</v>
      </c>
      <c r="C283" s="60"/>
      <c r="D283" s="60"/>
      <c r="E283" s="60">
        <v>85</v>
      </c>
      <c r="F283" s="60">
        <v>37</v>
      </c>
      <c r="G283" s="60">
        <v>0</v>
      </c>
      <c r="H283" s="60"/>
      <c r="I283" s="22">
        <f>H283+G283+F283+E283</f>
        <v>122</v>
      </c>
      <c r="J283" s="10">
        <v>9</v>
      </c>
    </row>
    <row r="284" spans="1:10" ht="31.5" x14ac:dyDescent="0.25">
      <c r="A284" s="73" t="s">
        <v>286</v>
      </c>
      <c r="B284" s="73" t="s">
        <v>32</v>
      </c>
      <c r="C284" s="73"/>
      <c r="D284" s="73"/>
      <c r="E284" s="73">
        <f>SUM(E282:E283)</f>
        <v>811</v>
      </c>
      <c r="F284" s="73">
        <f>SUM(F282:F283)</f>
        <v>256</v>
      </c>
      <c r="G284" s="73">
        <f>SUM(G282:G283)</f>
        <v>67</v>
      </c>
      <c r="H284" s="73"/>
      <c r="I284" s="73">
        <f>H284+G284+F284+E284</f>
        <v>1134</v>
      </c>
      <c r="J284" s="73">
        <f>SUM(J282:J283)</f>
        <v>241</v>
      </c>
    </row>
    <row r="285" spans="1:10" ht="18.75" x14ac:dyDescent="0.25">
      <c r="A285" s="161" t="s">
        <v>288</v>
      </c>
      <c r="B285" s="162"/>
      <c r="C285" s="162"/>
      <c r="D285" s="162"/>
      <c r="E285" s="162"/>
      <c r="F285" s="162"/>
      <c r="G285" s="162"/>
      <c r="H285" s="162"/>
      <c r="I285" s="162"/>
      <c r="J285" s="162"/>
    </row>
    <row r="286" spans="1:10" ht="47.25" x14ac:dyDescent="0.25">
      <c r="A286" s="10" t="s">
        <v>288</v>
      </c>
      <c r="B286" s="10" t="s">
        <v>289</v>
      </c>
      <c r="C286" s="60"/>
      <c r="D286" s="60"/>
      <c r="E286" s="60">
        <v>203</v>
      </c>
      <c r="F286" s="60"/>
      <c r="G286" s="60"/>
      <c r="H286" s="60"/>
      <c r="I286" s="22">
        <f>H286+G286+F286+E286</f>
        <v>203</v>
      </c>
      <c r="J286" s="10">
        <v>24</v>
      </c>
    </row>
    <row r="287" spans="1:10" ht="47.25" x14ac:dyDescent="0.25">
      <c r="A287" s="10" t="s">
        <v>288</v>
      </c>
      <c r="B287" s="10" t="s">
        <v>225</v>
      </c>
      <c r="C287" s="60"/>
      <c r="D287" s="60"/>
      <c r="E287" s="60">
        <v>395</v>
      </c>
      <c r="F287" s="60">
        <v>67</v>
      </c>
      <c r="G287" s="60"/>
      <c r="H287" s="60"/>
      <c r="I287" s="22">
        <f>H287+G287+F287+E287</f>
        <v>462</v>
      </c>
      <c r="J287" s="10">
        <v>47</v>
      </c>
    </row>
    <row r="288" spans="1:10" ht="47.25" x14ac:dyDescent="0.25">
      <c r="A288" s="73" t="s">
        <v>288</v>
      </c>
      <c r="B288" s="73" t="s">
        <v>32</v>
      </c>
      <c r="C288" s="73"/>
      <c r="D288" s="73"/>
      <c r="E288" s="73">
        <v>598</v>
      </c>
      <c r="F288" s="73">
        <v>67</v>
      </c>
      <c r="G288" s="73"/>
      <c r="H288" s="73"/>
      <c r="I288" s="73">
        <f>H288+G288+F288+E288</f>
        <v>665</v>
      </c>
      <c r="J288" s="73">
        <f>SUM(J286:J287)</f>
        <v>71</v>
      </c>
    </row>
    <row r="289" spans="1:10" ht="18.75" x14ac:dyDescent="0.25">
      <c r="A289" s="161" t="s">
        <v>299</v>
      </c>
      <c r="B289" s="162"/>
      <c r="C289" s="162"/>
      <c r="D289" s="162"/>
      <c r="E289" s="162"/>
      <c r="F289" s="162"/>
      <c r="G289" s="162"/>
      <c r="H289" s="162"/>
      <c r="I289" s="162"/>
      <c r="J289" s="162"/>
    </row>
    <row r="290" spans="1:10" ht="15.75" x14ac:dyDescent="0.25">
      <c r="A290" s="10" t="s">
        <v>300</v>
      </c>
      <c r="B290" s="10" t="s">
        <v>73</v>
      </c>
      <c r="C290" s="60"/>
      <c r="D290" s="60"/>
      <c r="E290" s="60">
        <v>133</v>
      </c>
      <c r="F290" s="60">
        <v>60</v>
      </c>
      <c r="G290" s="60"/>
      <c r="H290" s="60"/>
      <c r="I290" s="22">
        <f t="shared" ref="I290:I303" si="22">F290+E290</f>
        <v>193</v>
      </c>
      <c r="J290" s="10">
        <v>53</v>
      </c>
    </row>
    <row r="291" spans="1:10" ht="47.25" x14ac:dyDescent="0.25">
      <c r="A291" s="10" t="s">
        <v>300</v>
      </c>
      <c r="B291" s="10" t="s">
        <v>291</v>
      </c>
      <c r="C291" s="60"/>
      <c r="D291" s="60"/>
      <c r="E291" s="60">
        <v>169</v>
      </c>
      <c r="F291" s="60">
        <v>24</v>
      </c>
      <c r="G291" s="60"/>
      <c r="H291" s="60"/>
      <c r="I291" s="22">
        <f t="shared" si="22"/>
        <v>193</v>
      </c>
      <c r="J291" s="10">
        <v>54</v>
      </c>
    </row>
    <row r="292" spans="1:10" ht="31.5" x14ac:dyDescent="0.25">
      <c r="A292" s="10" t="s">
        <v>300</v>
      </c>
      <c r="B292" s="10" t="s">
        <v>10</v>
      </c>
      <c r="C292" s="60"/>
      <c r="D292" s="60"/>
      <c r="E292" s="60">
        <v>138</v>
      </c>
      <c r="F292" s="60">
        <v>48</v>
      </c>
      <c r="G292" s="60"/>
      <c r="H292" s="60"/>
      <c r="I292" s="22">
        <f t="shared" si="22"/>
        <v>186</v>
      </c>
      <c r="J292" s="10">
        <v>63</v>
      </c>
    </row>
    <row r="293" spans="1:10" ht="47.25" x14ac:dyDescent="0.25">
      <c r="A293" s="10" t="s">
        <v>300</v>
      </c>
      <c r="B293" s="10" t="s">
        <v>8</v>
      </c>
      <c r="C293" s="60"/>
      <c r="D293" s="60"/>
      <c r="E293" s="60">
        <v>189</v>
      </c>
      <c r="F293" s="60">
        <v>0</v>
      </c>
      <c r="G293" s="60"/>
      <c r="H293" s="60"/>
      <c r="I293" s="22">
        <f t="shared" si="22"/>
        <v>189</v>
      </c>
      <c r="J293" s="10">
        <v>57</v>
      </c>
    </row>
    <row r="294" spans="1:10" ht="47.25" x14ac:dyDescent="0.25">
      <c r="A294" s="10" t="s">
        <v>300</v>
      </c>
      <c r="B294" s="10" t="s">
        <v>292</v>
      </c>
      <c r="C294" s="60"/>
      <c r="D294" s="60"/>
      <c r="E294" s="60">
        <v>55</v>
      </c>
      <c r="F294" s="60">
        <v>8</v>
      </c>
      <c r="G294" s="60"/>
      <c r="H294" s="60"/>
      <c r="I294" s="22">
        <f t="shared" si="22"/>
        <v>63</v>
      </c>
      <c r="J294" s="10">
        <v>14</v>
      </c>
    </row>
    <row r="295" spans="1:10" ht="31.5" x14ac:dyDescent="0.25">
      <c r="A295" s="10" t="s">
        <v>300</v>
      </c>
      <c r="B295" s="10" t="s">
        <v>72</v>
      </c>
      <c r="C295" s="60"/>
      <c r="D295" s="60"/>
      <c r="E295" s="60">
        <v>93</v>
      </c>
      <c r="F295" s="60">
        <v>40</v>
      </c>
      <c r="G295" s="60"/>
      <c r="H295" s="60"/>
      <c r="I295" s="22">
        <f t="shared" si="22"/>
        <v>133</v>
      </c>
      <c r="J295" s="10">
        <v>61</v>
      </c>
    </row>
    <row r="296" spans="1:10" ht="15.75" x14ac:dyDescent="0.25">
      <c r="A296" s="10" t="s">
        <v>300</v>
      </c>
      <c r="B296" s="10" t="s">
        <v>293</v>
      </c>
      <c r="C296" s="60"/>
      <c r="D296" s="60"/>
      <c r="E296" s="60">
        <v>38</v>
      </c>
      <c r="F296" s="60">
        <v>0</v>
      </c>
      <c r="G296" s="60"/>
      <c r="H296" s="60"/>
      <c r="I296" s="22">
        <f t="shared" si="22"/>
        <v>38</v>
      </c>
      <c r="J296" s="10">
        <v>0</v>
      </c>
    </row>
    <row r="297" spans="1:10" ht="47.25" x14ac:dyDescent="0.25">
      <c r="A297" s="10" t="s">
        <v>300</v>
      </c>
      <c r="B297" s="10" t="s">
        <v>294</v>
      </c>
      <c r="C297" s="60"/>
      <c r="D297" s="60"/>
      <c r="E297" s="60">
        <v>57</v>
      </c>
      <c r="F297" s="60">
        <v>17</v>
      </c>
      <c r="G297" s="60"/>
      <c r="H297" s="60"/>
      <c r="I297" s="22">
        <f t="shared" si="22"/>
        <v>74</v>
      </c>
      <c r="J297" s="10">
        <v>29</v>
      </c>
    </row>
    <row r="298" spans="1:10" ht="15.75" x14ac:dyDescent="0.25">
      <c r="A298" s="10" t="s">
        <v>300</v>
      </c>
      <c r="B298" s="10" t="s">
        <v>295</v>
      </c>
      <c r="C298" s="60"/>
      <c r="D298" s="60"/>
      <c r="E298" s="60">
        <v>32</v>
      </c>
      <c r="F298" s="60">
        <v>9</v>
      </c>
      <c r="G298" s="60"/>
      <c r="H298" s="60"/>
      <c r="I298" s="22">
        <f t="shared" si="22"/>
        <v>41</v>
      </c>
      <c r="J298" s="10">
        <v>16</v>
      </c>
    </row>
    <row r="299" spans="1:10" ht="31.5" x14ac:dyDescent="0.25">
      <c r="A299" s="10" t="s">
        <v>300</v>
      </c>
      <c r="B299" s="10" t="s">
        <v>121</v>
      </c>
      <c r="C299" s="60"/>
      <c r="D299" s="60"/>
      <c r="E299" s="60">
        <v>117</v>
      </c>
      <c r="F299" s="60">
        <v>16</v>
      </c>
      <c r="G299" s="60"/>
      <c r="H299" s="60"/>
      <c r="I299" s="22">
        <f t="shared" si="22"/>
        <v>133</v>
      </c>
      <c r="J299" s="10">
        <v>5</v>
      </c>
    </row>
    <row r="300" spans="1:10" ht="31.5" x14ac:dyDescent="0.25">
      <c r="A300" s="10" t="s">
        <v>300</v>
      </c>
      <c r="B300" s="10" t="s">
        <v>296</v>
      </c>
      <c r="C300" s="60"/>
      <c r="D300" s="60"/>
      <c r="E300" s="60">
        <v>55</v>
      </c>
      <c r="F300" s="60">
        <v>7</v>
      </c>
      <c r="G300" s="60"/>
      <c r="H300" s="60"/>
      <c r="I300" s="22">
        <f t="shared" si="22"/>
        <v>62</v>
      </c>
      <c r="J300" s="10">
        <v>21</v>
      </c>
    </row>
    <row r="301" spans="1:10" ht="31.5" x14ac:dyDescent="0.25">
      <c r="A301" s="10" t="s">
        <v>300</v>
      </c>
      <c r="B301" s="10" t="s">
        <v>297</v>
      </c>
      <c r="C301" s="60"/>
      <c r="D301" s="60"/>
      <c r="E301" s="60">
        <v>45</v>
      </c>
      <c r="F301" s="60">
        <v>0</v>
      </c>
      <c r="G301" s="60"/>
      <c r="H301" s="60"/>
      <c r="I301" s="22">
        <f t="shared" si="22"/>
        <v>45</v>
      </c>
      <c r="J301" s="10">
        <v>45</v>
      </c>
    </row>
    <row r="302" spans="1:10" ht="15.75" x14ac:dyDescent="0.25">
      <c r="A302" s="10" t="s">
        <v>300</v>
      </c>
      <c r="B302" s="10" t="s">
        <v>298</v>
      </c>
      <c r="C302" s="60"/>
      <c r="D302" s="60"/>
      <c r="E302" s="60">
        <v>11</v>
      </c>
      <c r="F302" s="60">
        <v>0</v>
      </c>
      <c r="G302" s="60"/>
      <c r="H302" s="60"/>
      <c r="I302" s="22">
        <f t="shared" si="22"/>
        <v>11</v>
      </c>
      <c r="J302" s="10">
        <v>11</v>
      </c>
    </row>
    <row r="303" spans="1:10" ht="15.75" x14ac:dyDescent="0.25">
      <c r="A303" s="73" t="s">
        <v>300</v>
      </c>
      <c r="B303" s="73" t="s">
        <v>32</v>
      </c>
      <c r="C303" s="73"/>
      <c r="D303" s="73"/>
      <c r="E303" s="73">
        <f>SUM(E290:E302)</f>
        <v>1132</v>
      </c>
      <c r="F303" s="73">
        <f>SUM(F290:F302)</f>
        <v>229</v>
      </c>
      <c r="G303" s="73"/>
      <c r="H303" s="73"/>
      <c r="I303" s="73">
        <f t="shared" si="22"/>
        <v>1361</v>
      </c>
      <c r="J303" s="73">
        <f>SUM(J290:J302)</f>
        <v>429</v>
      </c>
    </row>
    <row r="304" spans="1:10" ht="18.75" x14ac:dyDescent="0.25">
      <c r="A304" s="161" t="s">
        <v>301</v>
      </c>
      <c r="B304" s="162"/>
      <c r="C304" s="162"/>
      <c r="D304" s="162"/>
      <c r="E304" s="162"/>
      <c r="F304" s="162"/>
      <c r="G304" s="162"/>
      <c r="H304" s="162"/>
      <c r="I304" s="162"/>
      <c r="J304" s="162"/>
    </row>
    <row r="305" spans="1:10" ht="15.75" x14ac:dyDescent="0.25">
      <c r="A305" s="10" t="s">
        <v>302</v>
      </c>
      <c r="B305" s="10" t="s">
        <v>221</v>
      </c>
      <c r="C305" s="60"/>
      <c r="D305" s="60"/>
      <c r="E305" s="60">
        <v>68</v>
      </c>
      <c r="F305" s="60">
        <v>52</v>
      </c>
      <c r="G305" s="60"/>
      <c r="H305" s="60"/>
      <c r="I305" s="22">
        <f t="shared" ref="I305:I311" si="23">F305+E305</f>
        <v>120</v>
      </c>
      <c r="J305" s="10">
        <v>39</v>
      </c>
    </row>
    <row r="306" spans="1:10" ht="15.75" x14ac:dyDescent="0.25">
      <c r="A306" s="10" t="s">
        <v>302</v>
      </c>
      <c r="B306" s="10" t="s">
        <v>112</v>
      </c>
      <c r="C306" s="60"/>
      <c r="D306" s="60"/>
      <c r="E306" s="60">
        <v>66</v>
      </c>
      <c r="F306" s="60">
        <v>32</v>
      </c>
      <c r="G306" s="60"/>
      <c r="H306" s="60"/>
      <c r="I306" s="22">
        <f t="shared" si="23"/>
        <v>98</v>
      </c>
      <c r="J306" s="10">
        <v>32</v>
      </c>
    </row>
    <row r="307" spans="1:10" ht="15.75" x14ac:dyDescent="0.25">
      <c r="A307" s="10" t="s">
        <v>302</v>
      </c>
      <c r="B307" s="10" t="s">
        <v>219</v>
      </c>
      <c r="C307" s="60"/>
      <c r="D307" s="60"/>
      <c r="E307" s="60">
        <v>77</v>
      </c>
      <c r="F307" s="60">
        <v>34</v>
      </c>
      <c r="G307" s="60"/>
      <c r="H307" s="60"/>
      <c r="I307" s="22">
        <f t="shared" si="23"/>
        <v>111</v>
      </c>
      <c r="J307" s="10">
        <v>38</v>
      </c>
    </row>
    <row r="308" spans="1:10" ht="15.75" x14ac:dyDescent="0.25">
      <c r="A308" s="10" t="s">
        <v>302</v>
      </c>
      <c r="B308" s="10" t="s">
        <v>9</v>
      </c>
      <c r="C308" s="60"/>
      <c r="D308" s="60"/>
      <c r="E308" s="60">
        <v>98</v>
      </c>
      <c r="F308" s="60">
        <v>39</v>
      </c>
      <c r="G308" s="60"/>
      <c r="H308" s="60"/>
      <c r="I308" s="22">
        <f t="shared" si="23"/>
        <v>137</v>
      </c>
      <c r="J308" s="10">
        <v>47</v>
      </c>
    </row>
    <row r="309" spans="1:10" ht="15.75" x14ac:dyDescent="0.25">
      <c r="A309" s="10" t="s">
        <v>302</v>
      </c>
      <c r="B309" s="10" t="s">
        <v>31</v>
      </c>
      <c r="C309" s="60"/>
      <c r="D309" s="60"/>
      <c r="E309" s="60">
        <v>178</v>
      </c>
      <c r="F309" s="60">
        <v>37</v>
      </c>
      <c r="G309" s="60"/>
      <c r="H309" s="60"/>
      <c r="I309" s="22">
        <f t="shared" si="23"/>
        <v>215</v>
      </c>
      <c r="J309" s="10">
        <v>55</v>
      </c>
    </row>
    <row r="310" spans="1:10" ht="15.75" x14ac:dyDescent="0.25">
      <c r="A310" s="10" t="s">
        <v>302</v>
      </c>
      <c r="B310" s="10" t="s">
        <v>222</v>
      </c>
      <c r="C310" s="60"/>
      <c r="D310" s="60"/>
      <c r="E310" s="60">
        <v>149</v>
      </c>
      <c r="F310" s="60">
        <v>49</v>
      </c>
      <c r="G310" s="60"/>
      <c r="H310" s="60"/>
      <c r="I310" s="22">
        <f t="shared" si="23"/>
        <v>198</v>
      </c>
      <c r="J310" s="10">
        <v>61</v>
      </c>
    </row>
    <row r="311" spans="1:10" ht="15.75" x14ac:dyDescent="0.25">
      <c r="A311" s="73" t="s">
        <v>302</v>
      </c>
      <c r="B311" s="73" t="s">
        <v>32</v>
      </c>
      <c r="C311" s="73"/>
      <c r="D311" s="73"/>
      <c r="E311" s="73">
        <f>SUM(E305:E310)</f>
        <v>636</v>
      </c>
      <c r="F311" s="73">
        <f>SUM(F305:F310)</f>
        <v>243</v>
      </c>
      <c r="G311" s="73"/>
      <c r="H311" s="73"/>
      <c r="I311" s="73">
        <f t="shared" si="23"/>
        <v>879</v>
      </c>
      <c r="J311" s="73">
        <f>SUM(J305:J310)</f>
        <v>272</v>
      </c>
    </row>
    <row r="312" spans="1:10" ht="18.75" x14ac:dyDescent="0.25">
      <c r="A312" s="161" t="s">
        <v>304</v>
      </c>
      <c r="B312" s="162"/>
      <c r="C312" s="162"/>
      <c r="D312" s="162"/>
      <c r="E312" s="162"/>
      <c r="F312" s="162"/>
      <c r="G312" s="162"/>
      <c r="H312" s="162"/>
      <c r="I312" s="162"/>
      <c r="J312" s="162"/>
    </row>
    <row r="313" spans="1:10" ht="31.5" x14ac:dyDescent="0.25">
      <c r="A313" s="10" t="s">
        <v>305</v>
      </c>
      <c r="B313" s="10" t="s">
        <v>306</v>
      </c>
      <c r="C313" s="60"/>
      <c r="D313" s="60"/>
      <c r="E313" s="60">
        <v>135</v>
      </c>
      <c r="F313" s="60"/>
      <c r="G313" s="60"/>
      <c r="H313" s="60"/>
      <c r="I313" s="22">
        <v>135</v>
      </c>
      <c r="J313" s="10">
        <v>30</v>
      </c>
    </row>
    <row r="314" spans="1:10" ht="31.5" x14ac:dyDescent="0.25">
      <c r="A314" s="73" t="s">
        <v>305</v>
      </c>
      <c r="B314" s="73" t="s">
        <v>32</v>
      </c>
      <c r="C314" s="73"/>
      <c r="D314" s="73"/>
      <c r="E314" s="73">
        <v>135</v>
      </c>
      <c r="F314" s="73"/>
      <c r="G314" s="73"/>
      <c r="H314" s="73"/>
      <c r="I314" s="73">
        <v>135</v>
      </c>
      <c r="J314" s="73">
        <v>30</v>
      </c>
    </row>
    <row r="315" spans="1:10" ht="18.75" x14ac:dyDescent="0.25">
      <c r="A315" s="161" t="s">
        <v>308</v>
      </c>
      <c r="B315" s="162"/>
      <c r="C315" s="162"/>
      <c r="D315" s="162"/>
      <c r="E315" s="162"/>
      <c r="F315" s="162"/>
      <c r="G315" s="162"/>
      <c r="H315" s="162"/>
      <c r="I315" s="162"/>
      <c r="J315" s="162"/>
    </row>
    <row r="316" spans="1:10" ht="31.5" x14ac:dyDescent="0.25">
      <c r="A316" s="10" t="s">
        <v>309</v>
      </c>
      <c r="B316" s="10" t="s">
        <v>310</v>
      </c>
      <c r="C316" s="60"/>
      <c r="D316" s="60"/>
      <c r="E316" s="60">
        <v>49</v>
      </c>
      <c r="F316" s="60">
        <v>17</v>
      </c>
      <c r="G316" s="60"/>
      <c r="H316" s="60">
        <v>21</v>
      </c>
      <c r="I316" s="22">
        <f t="shared" ref="I316:I322" si="24">H316+F316+E316</f>
        <v>87</v>
      </c>
      <c r="J316" s="10">
        <v>23</v>
      </c>
    </row>
    <row r="317" spans="1:10" ht="31.5" x14ac:dyDescent="0.25">
      <c r="A317" s="10" t="s">
        <v>309</v>
      </c>
      <c r="B317" s="10" t="s">
        <v>212</v>
      </c>
      <c r="C317" s="60"/>
      <c r="D317" s="60"/>
      <c r="E317" s="60">
        <v>39</v>
      </c>
      <c r="F317" s="60">
        <v>17</v>
      </c>
      <c r="G317" s="60"/>
      <c r="H317" s="60">
        <v>0</v>
      </c>
      <c r="I317" s="22">
        <f t="shared" si="24"/>
        <v>56</v>
      </c>
      <c r="J317" s="10">
        <v>21</v>
      </c>
    </row>
    <row r="318" spans="1:10" ht="31.5" x14ac:dyDescent="0.25">
      <c r="A318" s="10" t="s">
        <v>309</v>
      </c>
      <c r="B318" s="10" t="s">
        <v>242</v>
      </c>
      <c r="C318" s="60"/>
      <c r="D318" s="60"/>
      <c r="E318" s="60">
        <v>33</v>
      </c>
      <c r="F318" s="60">
        <v>15</v>
      </c>
      <c r="G318" s="60"/>
      <c r="H318" s="60">
        <v>0</v>
      </c>
      <c r="I318" s="22">
        <f t="shared" si="24"/>
        <v>48</v>
      </c>
      <c r="J318" s="10">
        <v>16</v>
      </c>
    </row>
    <row r="319" spans="1:10" ht="31.5" x14ac:dyDescent="0.25">
      <c r="A319" s="10" t="s">
        <v>309</v>
      </c>
      <c r="B319" s="10" t="s">
        <v>227</v>
      </c>
      <c r="C319" s="60"/>
      <c r="D319" s="60"/>
      <c r="E319" s="60">
        <v>21</v>
      </c>
      <c r="F319" s="60">
        <v>21</v>
      </c>
      <c r="G319" s="60"/>
      <c r="H319" s="60">
        <v>0</v>
      </c>
      <c r="I319" s="22">
        <f t="shared" si="24"/>
        <v>42</v>
      </c>
      <c r="J319" s="10">
        <v>10</v>
      </c>
    </row>
    <row r="320" spans="1:10" ht="31.5" x14ac:dyDescent="0.25">
      <c r="A320" s="10" t="s">
        <v>309</v>
      </c>
      <c r="B320" s="10" t="s">
        <v>311</v>
      </c>
      <c r="C320" s="60"/>
      <c r="D320" s="60"/>
      <c r="E320" s="60">
        <v>28</v>
      </c>
      <c r="F320" s="60">
        <v>17</v>
      </c>
      <c r="G320" s="60"/>
      <c r="H320" s="60">
        <v>5</v>
      </c>
      <c r="I320" s="22">
        <f t="shared" si="24"/>
        <v>50</v>
      </c>
      <c r="J320" s="10">
        <v>11</v>
      </c>
    </row>
    <row r="321" spans="1:10" ht="31.5" x14ac:dyDescent="0.25">
      <c r="A321" s="10" t="s">
        <v>309</v>
      </c>
      <c r="B321" s="10" t="s">
        <v>225</v>
      </c>
      <c r="C321" s="60"/>
      <c r="D321" s="60"/>
      <c r="E321" s="60">
        <v>6</v>
      </c>
      <c r="F321" s="60">
        <v>0</v>
      </c>
      <c r="G321" s="60"/>
      <c r="H321" s="60">
        <v>0</v>
      </c>
      <c r="I321" s="22">
        <f t="shared" si="24"/>
        <v>6</v>
      </c>
      <c r="J321" s="10" t="s">
        <v>187</v>
      </c>
    </row>
    <row r="322" spans="1:10" ht="31.5" x14ac:dyDescent="0.25">
      <c r="A322" s="73" t="s">
        <v>309</v>
      </c>
      <c r="B322" s="73" t="s">
        <v>32</v>
      </c>
      <c r="C322" s="73"/>
      <c r="D322" s="73"/>
      <c r="E322" s="73">
        <f>SUM(E316:E321)</f>
        <v>176</v>
      </c>
      <c r="F322" s="73">
        <f>SUM(F316:F321)</f>
        <v>87</v>
      </c>
      <c r="G322" s="73"/>
      <c r="H322" s="73">
        <f>SUM(H316:H321)</f>
        <v>26</v>
      </c>
      <c r="I322" s="73">
        <f t="shared" si="24"/>
        <v>289</v>
      </c>
      <c r="J322" s="73">
        <f>SUM(J316:J321)</f>
        <v>81</v>
      </c>
    </row>
    <row r="323" spans="1:10" ht="18.75" x14ac:dyDescent="0.25">
      <c r="A323" s="161" t="s">
        <v>312</v>
      </c>
      <c r="B323" s="162"/>
      <c r="C323" s="162"/>
      <c r="D323" s="162"/>
      <c r="E323" s="162"/>
      <c r="F323" s="162"/>
      <c r="G323" s="162"/>
      <c r="H323" s="162"/>
      <c r="I323" s="162"/>
      <c r="J323" s="162"/>
    </row>
    <row r="324" spans="1:10" ht="31.5" x14ac:dyDescent="0.25">
      <c r="A324" s="10" t="s">
        <v>313</v>
      </c>
      <c r="B324" s="10" t="s">
        <v>49</v>
      </c>
      <c r="C324" s="60"/>
      <c r="D324" s="60"/>
      <c r="E324" s="60">
        <v>152</v>
      </c>
      <c r="F324" s="60"/>
      <c r="G324" s="60"/>
      <c r="H324" s="60"/>
      <c r="I324" s="22">
        <f t="shared" ref="I324:I333" si="25">E324</f>
        <v>152</v>
      </c>
      <c r="J324" s="10">
        <v>67</v>
      </c>
    </row>
    <row r="325" spans="1:10" ht="15.75" x14ac:dyDescent="0.25">
      <c r="A325" s="10" t="s">
        <v>313</v>
      </c>
      <c r="B325" s="10" t="s">
        <v>113</v>
      </c>
      <c r="C325" s="60"/>
      <c r="D325" s="60"/>
      <c r="E325" s="60">
        <v>78</v>
      </c>
      <c r="F325" s="60"/>
      <c r="G325" s="60"/>
      <c r="H325" s="60"/>
      <c r="I325" s="22">
        <f t="shared" si="25"/>
        <v>78</v>
      </c>
      <c r="J325" s="10">
        <v>40</v>
      </c>
    </row>
    <row r="326" spans="1:10" ht="15.75" x14ac:dyDescent="0.25">
      <c r="A326" s="10" t="s">
        <v>313</v>
      </c>
      <c r="B326" s="10" t="s">
        <v>112</v>
      </c>
      <c r="C326" s="60"/>
      <c r="D326" s="60"/>
      <c r="E326" s="60">
        <v>52</v>
      </c>
      <c r="F326" s="60"/>
      <c r="G326" s="60"/>
      <c r="H326" s="60"/>
      <c r="I326" s="22">
        <f t="shared" si="25"/>
        <v>52</v>
      </c>
      <c r="J326" s="10">
        <v>22</v>
      </c>
    </row>
    <row r="327" spans="1:10" ht="15.75" x14ac:dyDescent="0.25">
      <c r="A327" s="10" t="s">
        <v>313</v>
      </c>
      <c r="B327" s="10" t="s">
        <v>212</v>
      </c>
      <c r="C327" s="60"/>
      <c r="D327" s="60"/>
      <c r="E327" s="60">
        <v>90</v>
      </c>
      <c r="F327" s="60"/>
      <c r="G327" s="60"/>
      <c r="H327" s="60"/>
      <c r="I327" s="22">
        <f t="shared" si="25"/>
        <v>90</v>
      </c>
      <c r="J327" s="10">
        <v>39</v>
      </c>
    </row>
    <row r="328" spans="1:10" ht="15.75" x14ac:dyDescent="0.25">
      <c r="A328" s="10" t="s">
        <v>313</v>
      </c>
      <c r="B328" s="10" t="s">
        <v>314</v>
      </c>
      <c r="C328" s="60"/>
      <c r="D328" s="60"/>
      <c r="E328" s="60">
        <v>92</v>
      </c>
      <c r="F328" s="60"/>
      <c r="G328" s="60"/>
      <c r="H328" s="60"/>
      <c r="I328" s="22">
        <f t="shared" si="25"/>
        <v>92</v>
      </c>
      <c r="J328" s="10">
        <v>37</v>
      </c>
    </row>
    <row r="329" spans="1:10" ht="15.75" x14ac:dyDescent="0.25">
      <c r="A329" s="10" t="s">
        <v>313</v>
      </c>
      <c r="B329" s="10" t="s">
        <v>270</v>
      </c>
      <c r="C329" s="60"/>
      <c r="D329" s="60"/>
      <c r="E329" s="60">
        <v>98</v>
      </c>
      <c r="F329" s="60"/>
      <c r="G329" s="60"/>
      <c r="H329" s="60"/>
      <c r="I329" s="22">
        <f t="shared" si="25"/>
        <v>98</v>
      </c>
      <c r="J329" s="10">
        <v>57</v>
      </c>
    </row>
    <row r="330" spans="1:10" ht="15.75" x14ac:dyDescent="0.25">
      <c r="A330" s="10" t="s">
        <v>313</v>
      </c>
      <c r="B330" s="10" t="s">
        <v>226</v>
      </c>
      <c r="C330" s="60"/>
      <c r="D330" s="60"/>
      <c r="E330" s="60">
        <v>31</v>
      </c>
      <c r="F330" s="60"/>
      <c r="G330" s="60"/>
      <c r="H330" s="60"/>
      <c r="I330" s="22">
        <f t="shared" si="25"/>
        <v>31</v>
      </c>
      <c r="J330" s="10">
        <v>15</v>
      </c>
    </row>
    <row r="331" spans="1:10" ht="31.5" x14ac:dyDescent="0.25">
      <c r="A331" s="10" t="s">
        <v>313</v>
      </c>
      <c r="B331" s="10" t="s">
        <v>315</v>
      </c>
      <c r="C331" s="60"/>
      <c r="D331" s="60"/>
      <c r="E331" s="60">
        <v>233</v>
      </c>
      <c r="F331" s="60"/>
      <c r="G331" s="60"/>
      <c r="H331" s="60"/>
      <c r="I331" s="22">
        <f t="shared" si="25"/>
        <v>233</v>
      </c>
      <c r="J331" s="10">
        <v>83</v>
      </c>
    </row>
    <row r="332" spans="1:10" ht="47.25" x14ac:dyDescent="0.25">
      <c r="A332" s="10" t="s">
        <v>313</v>
      </c>
      <c r="B332" s="10" t="s">
        <v>316</v>
      </c>
      <c r="C332" s="60"/>
      <c r="D332" s="60"/>
      <c r="E332" s="60">
        <v>19</v>
      </c>
      <c r="F332" s="60"/>
      <c r="G332" s="60"/>
      <c r="H332" s="60"/>
      <c r="I332" s="22">
        <f t="shared" si="25"/>
        <v>19</v>
      </c>
      <c r="J332" s="10"/>
    </row>
    <row r="333" spans="1:10" ht="15.75" x14ac:dyDescent="0.25">
      <c r="A333" s="73" t="s">
        <v>313</v>
      </c>
      <c r="B333" s="73" t="s">
        <v>32</v>
      </c>
      <c r="C333" s="73"/>
      <c r="D333" s="73"/>
      <c r="E333" s="73">
        <f>SUM(E324:E332)</f>
        <v>845</v>
      </c>
      <c r="F333" s="73"/>
      <c r="G333" s="73"/>
      <c r="H333" s="73"/>
      <c r="I333" s="73">
        <f t="shared" si="25"/>
        <v>845</v>
      </c>
      <c r="J333" s="73">
        <f t="shared" ref="J333" si="26">SUM(J324:J332)</f>
        <v>360</v>
      </c>
    </row>
    <row r="334" spans="1:10" ht="18.75" x14ac:dyDescent="0.25">
      <c r="A334" s="161" t="s">
        <v>318</v>
      </c>
      <c r="B334" s="162"/>
      <c r="C334" s="162"/>
      <c r="D334" s="162"/>
      <c r="E334" s="162"/>
      <c r="F334" s="162"/>
      <c r="G334" s="162"/>
      <c r="H334" s="162"/>
      <c r="I334" s="162"/>
      <c r="J334" s="162"/>
    </row>
    <row r="335" spans="1:10" ht="15.75" x14ac:dyDescent="0.25">
      <c r="A335" s="10" t="s">
        <v>319</v>
      </c>
      <c r="B335" s="10" t="s">
        <v>29</v>
      </c>
      <c r="C335" s="60"/>
      <c r="D335" s="60">
        <v>81</v>
      </c>
      <c r="E335" s="60"/>
      <c r="F335" s="60"/>
      <c r="G335" s="60"/>
      <c r="H335" s="60"/>
      <c r="I335" s="22">
        <f t="shared" ref="I335:I345" si="27">D335</f>
        <v>81</v>
      </c>
      <c r="J335" s="10">
        <v>32</v>
      </c>
    </row>
    <row r="336" spans="1:10" ht="15.75" x14ac:dyDescent="0.25">
      <c r="A336" s="10" t="s">
        <v>319</v>
      </c>
      <c r="B336" s="10" t="s">
        <v>257</v>
      </c>
      <c r="C336" s="60"/>
      <c r="D336" s="60">
        <v>77</v>
      </c>
      <c r="E336" s="60"/>
      <c r="F336" s="60"/>
      <c r="G336" s="60"/>
      <c r="H336" s="60"/>
      <c r="I336" s="22">
        <f t="shared" si="27"/>
        <v>77</v>
      </c>
      <c r="J336" s="10">
        <v>27</v>
      </c>
    </row>
    <row r="337" spans="1:10" ht="31.5" x14ac:dyDescent="0.25">
      <c r="A337" s="10" t="s">
        <v>319</v>
      </c>
      <c r="B337" s="10" t="s">
        <v>42</v>
      </c>
      <c r="C337" s="60"/>
      <c r="D337" s="60">
        <v>80</v>
      </c>
      <c r="E337" s="60"/>
      <c r="F337" s="60"/>
      <c r="G337" s="60"/>
      <c r="H337" s="60"/>
      <c r="I337" s="22">
        <f t="shared" si="27"/>
        <v>80</v>
      </c>
      <c r="J337" s="10">
        <v>26</v>
      </c>
    </row>
    <row r="338" spans="1:10" ht="15.75" x14ac:dyDescent="0.25">
      <c r="A338" s="10" t="s">
        <v>319</v>
      </c>
      <c r="B338" s="10" t="s">
        <v>270</v>
      </c>
      <c r="C338" s="60"/>
      <c r="D338" s="60">
        <v>85</v>
      </c>
      <c r="E338" s="60"/>
      <c r="F338" s="60"/>
      <c r="G338" s="60"/>
      <c r="H338" s="60"/>
      <c r="I338" s="22">
        <f t="shared" si="27"/>
        <v>85</v>
      </c>
      <c r="J338" s="10">
        <v>31</v>
      </c>
    </row>
    <row r="339" spans="1:10" ht="31.5" x14ac:dyDescent="0.25">
      <c r="A339" s="10" t="s">
        <v>319</v>
      </c>
      <c r="B339" s="10" t="s">
        <v>49</v>
      </c>
      <c r="C339" s="60"/>
      <c r="D339" s="60">
        <v>82</v>
      </c>
      <c r="E339" s="60"/>
      <c r="F339" s="60"/>
      <c r="G339" s="60"/>
      <c r="H339" s="60"/>
      <c r="I339" s="22">
        <f t="shared" si="27"/>
        <v>82</v>
      </c>
      <c r="J339" s="10">
        <v>25</v>
      </c>
    </row>
    <row r="340" spans="1:10" ht="15.75" x14ac:dyDescent="0.25">
      <c r="A340" s="10" t="s">
        <v>319</v>
      </c>
      <c r="B340" s="10" t="s">
        <v>320</v>
      </c>
      <c r="C340" s="60"/>
      <c r="D340" s="60">
        <v>79</v>
      </c>
      <c r="E340" s="60"/>
      <c r="F340" s="60"/>
      <c r="G340" s="60"/>
      <c r="H340" s="60"/>
      <c r="I340" s="22">
        <f t="shared" si="27"/>
        <v>79</v>
      </c>
      <c r="J340" s="10">
        <v>26</v>
      </c>
    </row>
    <row r="341" spans="1:10" ht="31.5" x14ac:dyDescent="0.25">
      <c r="A341" s="10" t="s">
        <v>319</v>
      </c>
      <c r="B341" s="10" t="s">
        <v>10</v>
      </c>
      <c r="C341" s="60"/>
      <c r="D341" s="60">
        <v>62</v>
      </c>
      <c r="E341" s="60"/>
      <c r="F341" s="60"/>
      <c r="G341" s="60"/>
      <c r="H341" s="60"/>
      <c r="I341" s="22">
        <f t="shared" si="27"/>
        <v>62</v>
      </c>
      <c r="J341" s="10">
        <v>20</v>
      </c>
    </row>
    <row r="342" spans="1:10" ht="47.25" x14ac:dyDescent="0.25">
      <c r="A342" s="10" t="s">
        <v>319</v>
      </c>
      <c r="B342" s="10" t="s">
        <v>69</v>
      </c>
      <c r="C342" s="60"/>
      <c r="D342" s="60">
        <v>77</v>
      </c>
      <c r="E342" s="60"/>
      <c r="F342" s="60"/>
      <c r="G342" s="60"/>
      <c r="H342" s="60"/>
      <c r="I342" s="22">
        <f t="shared" si="27"/>
        <v>77</v>
      </c>
      <c r="J342" s="10">
        <v>29</v>
      </c>
    </row>
    <row r="343" spans="1:10" ht="15.75" x14ac:dyDescent="0.25">
      <c r="A343" s="10" t="s">
        <v>319</v>
      </c>
      <c r="B343" s="10" t="s">
        <v>68</v>
      </c>
      <c r="C343" s="60"/>
      <c r="D343" s="60">
        <v>27</v>
      </c>
      <c r="E343" s="60"/>
      <c r="F343" s="60"/>
      <c r="G343" s="60"/>
      <c r="H343" s="60"/>
      <c r="I343" s="22">
        <f t="shared" si="27"/>
        <v>27</v>
      </c>
      <c r="J343" s="10">
        <v>5</v>
      </c>
    </row>
    <row r="344" spans="1:10" ht="15.75" x14ac:dyDescent="0.25">
      <c r="A344" s="10" t="s">
        <v>319</v>
      </c>
      <c r="B344" s="10" t="s">
        <v>321</v>
      </c>
      <c r="C344" s="60"/>
      <c r="D344" s="60">
        <v>40</v>
      </c>
      <c r="E344" s="60"/>
      <c r="F344" s="60"/>
      <c r="G344" s="60"/>
      <c r="H344" s="60"/>
      <c r="I344" s="22">
        <f t="shared" si="27"/>
        <v>40</v>
      </c>
      <c r="J344" s="10">
        <v>9</v>
      </c>
    </row>
    <row r="345" spans="1:10" ht="15.75" x14ac:dyDescent="0.25">
      <c r="A345" s="73" t="s">
        <v>319</v>
      </c>
      <c r="B345" s="73" t="s">
        <v>32</v>
      </c>
      <c r="C345" s="73"/>
      <c r="D345" s="73">
        <f>SUM(D335:D344)</f>
        <v>690</v>
      </c>
      <c r="E345" s="73"/>
      <c r="F345" s="73"/>
      <c r="G345" s="73"/>
      <c r="H345" s="73"/>
      <c r="I345" s="73">
        <f t="shared" si="27"/>
        <v>690</v>
      </c>
      <c r="J345" s="73">
        <f>SUM(J335:J344)</f>
        <v>230</v>
      </c>
    </row>
    <row r="346" spans="1:10" ht="18.75" x14ac:dyDescent="0.25">
      <c r="A346" s="161" t="s">
        <v>323</v>
      </c>
      <c r="B346" s="162"/>
      <c r="C346" s="162"/>
      <c r="D346" s="162"/>
      <c r="E346" s="162"/>
      <c r="F346" s="162"/>
      <c r="G346" s="162"/>
      <c r="H346" s="162"/>
      <c r="I346" s="162"/>
      <c r="J346" s="162"/>
    </row>
    <row r="347" spans="1:10" ht="31.5" x14ac:dyDescent="0.25">
      <c r="A347" s="10" t="s">
        <v>324</v>
      </c>
      <c r="B347" s="10" t="s">
        <v>325</v>
      </c>
      <c r="C347" s="60"/>
      <c r="D347" s="60"/>
      <c r="E347" s="60">
        <v>7</v>
      </c>
      <c r="F347" s="60">
        <v>10</v>
      </c>
      <c r="G347" s="60"/>
      <c r="H347" s="60"/>
      <c r="I347" s="22">
        <f t="shared" ref="I347:I353" si="28">F347+E347</f>
        <v>17</v>
      </c>
      <c r="J347" s="10">
        <v>5</v>
      </c>
    </row>
    <row r="348" spans="1:10" ht="15.75" x14ac:dyDescent="0.25">
      <c r="A348" s="10" t="s">
        <v>324</v>
      </c>
      <c r="B348" s="10" t="s">
        <v>326</v>
      </c>
      <c r="C348" s="60"/>
      <c r="D348" s="60"/>
      <c r="E348" s="60">
        <v>22</v>
      </c>
      <c r="F348" s="60">
        <v>13</v>
      </c>
      <c r="G348" s="60"/>
      <c r="H348" s="60"/>
      <c r="I348" s="22">
        <f t="shared" si="28"/>
        <v>35</v>
      </c>
      <c r="J348" s="10">
        <v>9</v>
      </c>
    </row>
    <row r="349" spans="1:10" ht="31.5" x14ac:dyDescent="0.25">
      <c r="A349" s="10" t="s">
        <v>324</v>
      </c>
      <c r="B349" s="10" t="s">
        <v>327</v>
      </c>
      <c r="C349" s="60"/>
      <c r="D349" s="60"/>
      <c r="E349" s="60">
        <v>3</v>
      </c>
      <c r="F349" s="60">
        <v>31</v>
      </c>
      <c r="G349" s="60"/>
      <c r="H349" s="60"/>
      <c r="I349" s="22">
        <f t="shared" si="28"/>
        <v>34</v>
      </c>
      <c r="J349" s="10">
        <v>15</v>
      </c>
    </row>
    <row r="350" spans="1:10" ht="47.25" x14ac:dyDescent="0.25">
      <c r="A350" s="10" t="s">
        <v>324</v>
      </c>
      <c r="B350" s="10" t="s">
        <v>328</v>
      </c>
      <c r="C350" s="60"/>
      <c r="D350" s="60"/>
      <c r="E350" s="60">
        <v>25</v>
      </c>
      <c r="F350" s="60">
        <v>10</v>
      </c>
      <c r="G350" s="60"/>
      <c r="H350" s="60"/>
      <c r="I350" s="22">
        <f t="shared" si="28"/>
        <v>35</v>
      </c>
      <c r="J350" s="10">
        <v>17</v>
      </c>
    </row>
    <row r="351" spans="1:10" ht="15.75" x14ac:dyDescent="0.25">
      <c r="A351" s="10" t="s">
        <v>324</v>
      </c>
      <c r="B351" s="10" t="s">
        <v>329</v>
      </c>
      <c r="C351" s="60"/>
      <c r="D351" s="60"/>
      <c r="E351" s="60">
        <v>14</v>
      </c>
      <c r="F351" s="60">
        <v>11</v>
      </c>
      <c r="G351" s="60"/>
      <c r="H351" s="60"/>
      <c r="I351" s="22">
        <f t="shared" si="28"/>
        <v>25</v>
      </c>
      <c r="J351" s="10">
        <v>7</v>
      </c>
    </row>
    <row r="352" spans="1:10" ht="31.5" x14ac:dyDescent="0.25">
      <c r="A352" s="10" t="s">
        <v>324</v>
      </c>
      <c r="B352" s="10" t="s">
        <v>330</v>
      </c>
      <c r="C352" s="60"/>
      <c r="D352" s="60"/>
      <c r="E352" s="60">
        <v>4</v>
      </c>
      <c r="F352" s="60">
        <v>3</v>
      </c>
      <c r="G352" s="60"/>
      <c r="H352" s="60"/>
      <c r="I352" s="22">
        <f t="shared" si="28"/>
        <v>7</v>
      </c>
      <c r="J352" s="10"/>
    </row>
    <row r="353" spans="1:10" ht="15.75" x14ac:dyDescent="0.25">
      <c r="A353" s="73" t="s">
        <v>324</v>
      </c>
      <c r="B353" s="73" t="s">
        <v>142</v>
      </c>
      <c r="C353" s="73"/>
      <c r="D353" s="73"/>
      <c r="E353" s="73">
        <f>SUM(E347:E352)</f>
        <v>75</v>
      </c>
      <c r="F353" s="73">
        <f>SUM(F347:F352)</f>
        <v>78</v>
      </c>
      <c r="G353" s="73"/>
      <c r="H353" s="73"/>
      <c r="I353" s="73">
        <f t="shared" si="28"/>
        <v>153</v>
      </c>
      <c r="J353" s="73">
        <f>SUM(J347:J352)</f>
        <v>53</v>
      </c>
    </row>
    <row r="354" spans="1:10" ht="18.75" x14ac:dyDescent="0.25">
      <c r="A354" s="161" t="s">
        <v>332</v>
      </c>
      <c r="B354" s="162"/>
      <c r="C354" s="162"/>
      <c r="D354" s="162"/>
      <c r="E354" s="162"/>
      <c r="F354" s="162"/>
      <c r="G354" s="162"/>
      <c r="H354" s="162"/>
      <c r="I354" s="162"/>
      <c r="J354" s="162"/>
    </row>
    <row r="355" spans="1:10" ht="15.75" x14ac:dyDescent="0.25">
      <c r="A355" s="10" t="s">
        <v>333</v>
      </c>
      <c r="B355" s="10" t="s">
        <v>73</v>
      </c>
      <c r="C355" s="60"/>
      <c r="D355" s="60"/>
      <c r="E355" s="60">
        <v>20</v>
      </c>
      <c r="F355" s="60">
        <v>10</v>
      </c>
      <c r="G355" s="60">
        <v>1</v>
      </c>
      <c r="H355" s="60">
        <v>22</v>
      </c>
      <c r="I355" s="22">
        <f t="shared" ref="I355:I361" si="29">H355+G355+F355+E355</f>
        <v>53</v>
      </c>
      <c r="J355" s="10">
        <v>23</v>
      </c>
    </row>
    <row r="356" spans="1:10" ht="31.5" x14ac:dyDescent="0.25">
      <c r="A356" s="10" t="s">
        <v>333</v>
      </c>
      <c r="B356" s="10" t="s">
        <v>70</v>
      </c>
      <c r="C356" s="60"/>
      <c r="D356" s="60"/>
      <c r="E356" s="60">
        <v>7</v>
      </c>
      <c r="F356" s="60">
        <v>0</v>
      </c>
      <c r="G356" s="60">
        <v>0</v>
      </c>
      <c r="H356" s="60">
        <v>0</v>
      </c>
      <c r="I356" s="22">
        <f t="shared" si="29"/>
        <v>7</v>
      </c>
      <c r="J356" s="10">
        <v>5</v>
      </c>
    </row>
    <row r="357" spans="1:10" ht="31.5" x14ac:dyDescent="0.25">
      <c r="A357" s="10" t="s">
        <v>333</v>
      </c>
      <c r="B357" s="10" t="s">
        <v>72</v>
      </c>
      <c r="C357" s="60"/>
      <c r="D357" s="60"/>
      <c r="E357" s="60">
        <v>25</v>
      </c>
      <c r="F357" s="60">
        <v>7</v>
      </c>
      <c r="G357" s="60">
        <v>0</v>
      </c>
      <c r="H357" s="60">
        <v>0</v>
      </c>
      <c r="I357" s="22">
        <f t="shared" si="29"/>
        <v>32</v>
      </c>
      <c r="J357" s="10">
        <v>10</v>
      </c>
    </row>
    <row r="358" spans="1:10" ht="31.5" x14ac:dyDescent="0.25">
      <c r="A358" s="10" t="s">
        <v>333</v>
      </c>
      <c r="B358" s="10" t="s">
        <v>334</v>
      </c>
      <c r="C358" s="60"/>
      <c r="D358" s="60"/>
      <c r="E358" s="60">
        <v>4</v>
      </c>
      <c r="F358" s="60">
        <v>0</v>
      </c>
      <c r="G358" s="60">
        <v>0</v>
      </c>
      <c r="H358" s="60">
        <v>0</v>
      </c>
      <c r="I358" s="22">
        <f t="shared" si="29"/>
        <v>4</v>
      </c>
      <c r="J358" s="10">
        <v>0</v>
      </c>
    </row>
    <row r="359" spans="1:10" ht="31.5" x14ac:dyDescent="0.25">
      <c r="A359" s="10" t="s">
        <v>333</v>
      </c>
      <c r="B359" s="10" t="s">
        <v>335</v>
      </c>
      <c r="C359" s="60"/>
      <c r="D359" s="60"/>
      <c r="E359" s="60">
        <v>1</v>
      </c>
      <c r="F359" s="60">
        <v>0</v>
      </c>
      <c r="G359" s="60">
        <v>0</v>
      </c>
      <c r="H359" s="60">
        <v>0</v>
      </c>
      <c r="I359" s="22">
        <f t="shared" si="29"/>
        <v>1</v>
      </c>
      <c r="J359" s="10">
        <v>0</v>
      </c>
    </row>
    <row r="360" spans="1:10" ht="15.75" x14ac:dyDescent="0.25">
      <c r="A360" s="10" t="s">
        <v>333</v>
      </c>
      <c r="B360" s="10" t="s">
        <v>9</v>
      </c>
      <c r="C360" s="60"/>
      <c r="D360" s="60"/>
      <c r="E360" s="60">
        <v>4</v>
      </c>
      <c r="F360" s="60">
        <v>0</v>
      </c>
      <c r="G360" s="60">
        <v>0</v>
      </c>
      <c r="H360" s="60">
        <v>0</v>
      </c>
      <c r="I360" s="22">
        <f t="shared" si="29"/>
        <v>4</v>
      </c>
      <c r="J360" s="10">
        <v>0</v>
      </c>
    </row>
    <row r="361" spans="1:10" ht="15.75" x14ac:dyDescent="0.25">
      <c r="A361" s="73" t="s">
        <v>333</v>
      </c>
      <c r="B361" s="73" t="s">
        <v>142</v>
      </c>
      <c r="C361" s="73"/>
      <c r="D361" s="73"/>
      <c r="E361" s="73">
        <f>SUM(E355:E360)</f>
        <v>61</v>
      </c>
      <c r="F361" s="73">
        <v>17</v>
      </c>
      <c r="G361" s="73">
        <v>1</v>
      </c>
      <c r="H361" s="73">
        <v>22</v>
      </c>
      <c r="I361" s="73">
        <f t="shared" si="29"/>
        <v>101</v>
      </c>
      <c r="J361" s="73">
        <f>SUM(J355:J360)</f>
        <v>38</v>
      </c>
    </row>
    <row r="362" spans="1:10" ht="18.75" x14ac:dyDescent="0.25">
      <c r="A362" s="161" t="s">
        <v>337</v>
      </c>
      <c r="B362" s="162"/>
      <c r="C362" s="162"/>
      <c r="D362" s="162"/>
      <c r="E362" s="162"/>
      <c r="F362" s="162"/>
      <c r="G362" s="162"/>
      <c r="H362" s="162"/>
      <c r="I362" s="162"/>
      <c r="J362" s="162"/>
    </row>
    <row r="363" spans="1:10" ht="15.75" x14ac:dyDescent="0.25">
      <c r="A363" s="10" t="s">
        <v>338</v>
      </c>
      <c r="B363" s="10" t="s">
        <v>231</v>
      </c>
      <c r="C363" s="60"/>
      <c r="D363" s="60"/>
      <c r="E363" s="60">
        <v>22</v>
      </c>
      <c r="F363" s="60">
        <v>0</v>
      </c>
      <c r="G363" s="60"/>
      <c r="H363" s="60"/>
      <c r="I363" s="22">
        <f t="shared" ref="I363:I368" si="30">F363+E363</f>
        <v>22</v>
      </c>
      <c r="J363" s="10">
        <v>8</v>
      </c>
    </row>
    <row r="364" spans="1:10" ht="31.5" x14ac:dyDescent="0.25">
      <c r="A364" s="10" t="s">
        <v>338</v>
      </c>
      <c r="B364" s="10" t="s">
        <v>339</v>
      </c>
      <c r="C364" s="60"/>
      <c r="D364" s="60"/>
      <c r="E364" s="60">
        <v>35</v>
      </c>
      <c r="F364" s="60">
        <v>7</v>
      </c>
      <c r="G364" s="60"/>
      <c r="H364" s="60"/>
      <c r="I364" s="22">
        <f t="shared" si="30"/>
        <v>42</v>
      </c>
      <c r="J364" s="10">
        <v>15</v>
      </c>
    </row>
    <row r="365" spans="1:10" ht="47.25" x14ac:dyDescent="0.25">
      <c r="A365" s="10" t="s">
        <v>338</v>
      </c>
      <c r="B365" s="10" t="s">
        <v>8</v>
      </c>
      <c r="C365" s="60"/>
      <c r="D365" s="60"/>
      <c r="E365" s="60">
        <v>71</v>
      </c>
      <c r="F365" s="60">
        <v>0</v>
      </c>
      <c r="G365" s="60"/>
      <c r="H365" s="60"/>
      <c r="I365" s="22">
        <f t="shared" si="30"/>
        <v>71</v>
      </c>
      <c r="J365" s="10">
        <v>18</v>
      </c>
    </row>
    <row r="366" spans="1:10" ht="31.5" x14ac:dyDescent="0.25">
      <c r="A366" s="10" t="s">
        <v>338</v>
      </c>
      <c r="B366" s="10" t="s">
        <v>49</v>
      </c>
      <c r="C366" s="60"/>
      <c r="D366" s="60"/>
      <c r="E366" s="60">
        <v>53</v>
      </c>
      <c r="F366" s="60">
        <v>31</v>
      </c>
      <c r="G366" s="60"/>
      <c r="H366" s="60"/>
      <c r="I366" s="22">
        <f t="shared" si="30"/>
        <v>84</v>
      </c>
      <c r="J366" s="10">
        <v>34</v>
      </c>
    </row>
    <row r="367" spans="1:10" ht="15.75" x14ac:dyDescent="0.25">
      <c r="A367" s="10" t="s">
        <v>338</v>
      </c>
      <c r="B367" s="10" t="s">
        <v>73</v>
      </c>
      <c r="C367" s="60"/>
      <c r="D367" s="60"/>
      <c r="E367" s="60">
        <v>54</v>
      </c>
      <c r="F367" s="60">
        <v>38</v>
      </c>
      <c r="G367" s="60"/>
      <c r="H367" s="60"/>
      <c r="I367" s="22">
        <f t="shared" si="30"/>
        <v>92</v>
      </c>
      <c r="J367" s="10">
        <v>38</v>
      </c>
    </row>
    <row r="368" spans="1:10" ht="31.5" x14ac:dyDescent="0.25">
      <c r="A368" s="73" t="s">
        <v>338</v>
      </c>
      <c r="B368" s="73" t="s">
        <v>142</v>
      </c>
      <c r="C368" s="73"/>
      <c r="D368" s="73"/>
      <c r="E368" s="73">
        <f>SUM(E363:E367)</f>
        <v>235</v>
      </c>
      <c r="F368" s="73">
        <f>SUM(F363:F367)</f>
        <v>76</v>
      </c>
      <c r="G368" s="73"/>
      <c r="H368" s="73"/>
      <c r="I368" s="73">
        <f t="shared" si="30"/>
        <v>311</v>
      </c>
      <c r="J368" s="73">
        <f>SUM(J363:J367)</f>
        <v>113</v>
      </c>
    </row>
    <row r="369" spans="1:10" ht="18.75" x14ac:dyDescent="0.25">
      <c r="A369" s="161" t="s">
        <v>342</v>
      </c>
      <c r="B369" s="162"/>
      <c r="C369" s="162"/>
      <c r="D369" s="162"/>
      <c r="E369" s="162"/>
      <c r="F369" s="162"/>
      <c r="G369" s="162"/>
      <c r="H369" s="162"/>
      <c r="I369" s="162"/>
      <c r="J369" s="162"/>
    </row>
    <row r="370" spans="1:10" ht="31.5" x14ac:dyDescent="0.25">
      <c r="A370" s="10" t="s">
        <v>343</v>
      </c>
      <c r="B370" s="10" t="s">
        <v>344</v>
      </c>
      <c r="C370" s="60">
        <v>0</v>
      </c>
      <c r="D370" s="60">
        <v>0</v>
      </c>
      <c r="E370" s="60">
        <v>22</v>
      </c>
      <c r="F370" s="60">
        <v>2</v>
      </c>
      <c r="G370" s="60"/>
      <c r="H370" s="60">
        <v>20</v>
      </c>
      <c r="I370" s="22">
        <f t="shared" ref="I370:I379" si="31">H370+G370+F370+E370+D370+C370</f>
        <v>44</v>
      </c>
      <c r="J370" s="10">
        <v>27</v>
      </c>
    </row>
    <row r="371" spans="1:10" ht="15.75" x14ac:dyDescent="0.25">
      <c r="A371" s="10" t="s">
        <v>343</v>
      </c>
      <c r="B371" s="10" t="s">
        <v>347</v>
      </c>
      <c r="C371" s="60">
        <v>0</v>
      </c>
      <c r="D371" s="60">
        <v>0</v>
      </c>
      <c r="E371" s="60">
        <v>32</v>
      </c>
      <c r="F371" s="60">
        <v>5</v>
      </c>
      <c r="G371" s="60"/>
      <c r="H371" s="60">
        <v>30</v>
      </c>
      <c r="I371" s="22">
        <f t="shared" si="31"/>
        <v>67</v>
      </c>
      <c r="J371" s="10">
        <v>23</v>
      </c>
    </row>
    <row r="372" spans="1:10" ht="15.75" x14ac:dyDescent="0.25">
      <c r="A372" s="10" t="s">
        <v>343</v>
      </c>
      <c r="B372" s="10" t="s">
        <v>27</v>
      </c>
      <c r="C372" s="60">
        <v>50</v>
      </c>
      <c r="D372" s="60">
        <v>49</v>
      </c>
      <c r="E372" s="60">
        <v>0</v>
      </c>
      <c r="F372" s="60">
        <v>0</v>
      </c>
      <c r="G372" s="60"/>
      <c r="H372" s="60">
        <v>35</v>
      </c>
      <c r="I372" s="22">
        <f t="shared" si="31"/>
        <v>134</v>
      </c>
      <c r="J372" s="10">
        <v>59</v>
      </c>
    </row>
    <row r="373" spans="1:10" ht="15.75" x14ac:dyDescent="0.25">
      <c r="A373" s="10" t="s">
        <v>343</v>
      </c>
      <c r="B373" s="10" t="s">
        <v>29</v>
      </c>
      <c r="C373" s="60">
        <v>0</v>
      </c>
      <c r="D373" s="60">
        <v>0</v>
      </c>
      <c r="E373" s="60">
        <v>14</v>
      </c>
      <c r="F373" s="60">
        <v>21</v>
      </c>
      <c r="G373" s="60"/>
      <c r="H373" s="60">
        <v>32</v>
      </c>
      <c r="I373" s="22">
        <f t="shared" si="31"/>
        <v>67</v>
      </c>
      <c r="J373" s="10">
        <v>23</v>
      </c>
    </row>
    <row r="374" spans="1:10" ht="15.75" x14ac:dyDescent="0.25">
      <c r="A374" s="10" t="s">
        <v>343</v>
      </c>
      <c r="B374" s="10" t="s">
        <v>306</v>
      </c>
      <c r="C374" s="60">
        <v>0</v>
      </c>
      <c r="D374" s="60">
        <v>0</v>
      </c>
      <c r="E374" s="60">
        <v>8</v>
      </c>
      <c r="F374" s="60">
        <v>14</v>
      </c>
      <c r="G374" s="60"/>
      <c r="H374" s="60">
        <v>16</v>
      </c>
      <c r="I374" s="22">
        <f t="shared" si="31"/>
        <v>38</v>
      </c>
      <c r="J374" s="10">
        <v>6</v>
      </c>
    </row>
    <row r="375" spans="1:10" ht="31.5" x14ac:dyDescent="0.25">
      <c r="A375" s="10" t="s">
        <v>343</v>
      </c>
      <c r="B375" s="10" t="s">
        <v>348</v>
      </c>
      <c r="C375" s="60">
        <v>0</v>
      </c>
      <c r="D375" s="60">
        <v>0</v>
      </c>
      <c r="E375" s="60">
        <v>15</v>
      </c>
      <c r="F375" s="60">
        <v>2</v>
      </c>
      <c r="G375" s="60"/>
      <c r="H375" s="60">
        <v>0</v>
      </c>
      <c r="I375" s="22">
        <f t="shared" si="31"/>
        <v>17</v>
      </c>
      <c r="J375" s="10">
        <v>7</v>
      </c>
    </row>
    <row r="376" spans="1:10" ht="47.25" x14ac:dyDescent="0.25">
      <c r="A376" s="10" t="s">
        <v>343</v>
      </c>
      <c r="B376" s="10" t="s">
        <v>316</v>
      </c>
      <c r="C376" s="60">
        <v>10</v>
      </c>
      <c r="D376" s="60">
        <v>12</v>
      </c>
      <c r="E376" s="60">
        <v>11</v>
      </c>
      <c r="F376" s="60">
        <v>3</v>
      </c>
      <c r="G376" s="60"/>
      <c r="H376" s="60">
        <v>0</v>
      </c>
      <c r="I376" s="22">
        <f t="shared" si="31"/>
        <v>36</v>
      </c>
      <c r="J376" s="10">
        <v>14</v>
      </c>
    </row>
    <row r="377" spans="1:10" ht="45" x14ac:dyDescent="0.25">
      <c r="A377" s="10" t="s">
        <v>343</v>
      </c>
      <c r="B377" s="26" t="s">
        <v>69</v>
      </c>
      <c r="C377" s="60">
        <v>0</v>
      </c>
      <c r="D377" s="60">
        <v>0</v>
      </c>
      <c r="E377" s="60">
        <v>19</v>
      </c>
      <c r="F377" s="60">
        <v>6</v>
      </c>
      <c r="G377" s="60"/>
      <c r="H377" s="60">
        <v>0</v>
      </c>
      <c r="I377" s="22">
        <f t="shared" si="31"/>
        <v>25</v>
      </c>
      <c r="J377" s="10" t="s">
        <v>187</v>
      </c>
    </row>
    <row r="378" spans="1:10" ht="47.25" x14ac:dyDescent="0.25">
      <c r="A378" s="10" t="s">
        <v>343</v>
      </c>
      <c r="B378" s="10" t="s">
        <v>8</v>
      </c>
      <c r="C378" s="60">
        <v>0</v>
      </c>
      <c r="D378" s="60">
        <v>0</v>
      </c>
      <c r="E378" s="60">
        <v>8</v>
      </c>
      <c r="F378" s="60">
        <v>0</v>
      </c>
      <c r="G378" s="60"/>
      <c r="H378" s="60">
        <v>0</v>
      </c>
      <c r="I378" s="22">
        <f t="shared" si="31"/>
        <v>8</v>
      </c>
      <c r="J378" s="10" t="s">
        <v>187</v>
      </c>
    </row>
    <row r="379" spans="1:10" ht="15.75" x14ac:dyDescent="0.25">
      <c r="A379" s="73" t="s">
        <v>343</v>
      </c>
      <c r="B379" s="73" t="s">
        <v>32</v>
      </c>
      <c r="C379" s="73">
        <f>SUM(C370:C378)</f>
        <v>60</v>
      </c>
      <c r="D379" s="73">
        <f>SUM(D370:D378)</f>
        <v>61</v>
      </c>
      <c r="E379" s="73">
        <f>SUM(E370:E378)</f>
        <v>129</v>
      </c>
      <c r="F379" s="73">
        <f t="shared" ref="F379" si="32">SUM(F370:F378)</f>
        <v>53</v>
      </c>
      <c r="G379" s="73"/>
      <c r="H379" s="73">
        <f>SUM(H370:H378)</f>
        <v>133</v>
      </c>
      <c r="I379" s="73">
        <f t="shared" si="31"/>
        <v>436</v>
      </c>
      <c r="J379" s="73">
        <f t="shared" ref="J379" si="33">SUM(J370:J378)</f>
        <v>159</v>
      </c>
    </row>
    <row r="380" spans="1:10" ht="18.75" x14ac:dyDescent="0.25">
      <c r="A380" s="161" t="s">
        <v>346</v>
      </c>
      <c r="B380" s="162"/>
      <c r="C380" s="162"/>
      <c r="D380" s="162"/>
      <c r="E380" s="162"/>
      <c r="F380" s="162"/>
      <c r="G380" s="162"/>
      <c r="H380" s="162"/>
      <c r="I380" s="162"/>
      <c r="J380" s="162"/>
    </row>
    <row r="381" spans="1:10" ht="15.75" x14ac:dyDescent="0.25">
      <c r="A381" s="10" t="s">
        <v>349</v>
      </c>
      <c r="B381" s="10" t="s">
        <v>27</v>
      </c>
      <c r="C381" s="60">
        <v>155</v>
      </c>
      <c r="D381" s="60">
        <v>86</v>
      </c>
      <c r="E381" s="60">
        <v>76</v>
      </c>
      <c r="F381" s="60">
        <v>0</v>
      </c>
      <c r="G381" s="60"/>
      <c r="H381" s="60">
        <v>160</v>
      </c>
      <c r="I381" s="22">
        <f>H381+G381+F381+E381+D381+C381</f>
        <v>477</v>
      </c>
      <c r="J381" s="10">
        <v>144</v>
      </c>
    </row>
    <row r="382" spans="1:10" ht="15.75" x14ac:dyDescent="0.25">
      <c r="A382" s="10" t="s">
        <v>349</v>
      </c>
      <c r="B382" s="10" t="s">
        <v>306</v>
      </c>
      <c r="C382" s="60">
        <v>44</v>
      </c>
      <c r="D382" s="60">
        <v>0</v>
      </c>
      <c r="E382" s="60">
        <v>1</v>
      </c>
      <c r="F382" s="60">
        <v>0</v>
      </c>
      <c r="G382" s="60"/>
      <c r="H382" s="60">
        <v>0</v>
      </c>
      <c r="I382" s="22">
        <f>H382+G382+F382+E382+D382+C382</f>
        <v>45</v>
      </c>
      <c r="J382" s="10">
        <v>0</v>
      </c>
    </row>
    <row r="383" spans="1:10" ht="15.75" x14ac:dyDescent="0.25">
      <c r="A383" s="10" t="s">
        <v>349</v>
      </c>
      <c r="B383" s="10" t="s">
        <v>31</v>
      </c>
      <c r="C383" s="60">
        <v>0</v>
      </c>
      <c r="D383" s="60">
        <v>0</v>
      </c>
      <c r="E383" s="60">
        <v>6</v>
      </c>
      <c r="F383" s="60">
        <v>11</v>
      </c>
      <c r="G383" s="60"/>
      <c r="H383" s="60">
        <v>0</v>
      </c>
      <c r="I383" s="22">
        <f>H383+G383+F383+E383+D383+C383</f>
        <v>17</v>
      </c>
      <c r="J383" s="10">
        <v>0</v>
      </c>
    </row>
    <row r="384" spans="1:10" ht="31.5" x14ac:dyDescent="0.25">
      <c r="A384" s="10" t="s">
        <v>349</v>
      </c>
      <c r="B384" s="10" t="s">
        <v>351</v>
      </c>
      <c r="C384" s="60">
        <v>0</v>
      </c>
      <c r="D384" s="60">
        <v>0</v>
      </c>
      <c r="E384" s="60">
        <v>16</v>
      </c>
      <c r="F384" s="60">
        <v>13</v>
      </c>
      <c r="G384" s="60"/>
      <c r="H384" s="60">
        <v>0</v>
      </c>
      <c r="I384" s="22">
        <f>H384+G384+F384+E384+D384+C384</f>
        <v>29</v>
      </c>
      <c r="J384" s="10">
        <v>0</v>
      </c>
    </row>
    <row r="385" spans="1:10" ht="15.75" x14ac:dyDescent="0.25">
      <c r="A385" s="73" t="s">
        <v>349</v>
      </c>
      <c r="B385" s="73" t="s">
        <v>350</v>
      </c>
      <c r="C385" s="73">
        <f>SUM(C381:C384)</f>
        <v>199</v>
      </c>
      <c r="D385" s="73">
        <v>86</v>
      </c>
      <c r="E385" s="73">
        <f>SUM(E381:E384)</f>
        <v>99</v>
      </c>
      <c r="F385" s="73">
        <f>SUM(F381:F384)</f>
        <v>24</v>
      </c>
      <c r="G385" s="73"/>
      <c r="H385" s="73">
        <f>SUM(H381:H384)</f>
        <v>160</v>
      </c>
      <c r="I385" s="73">
        <f>H385+G385+F385+E385+D385+C385</f>
        <v>568</v>
      </c>
      <c r="J385" s="73">
        <f>SUM(J381:J384)</f>
        <v>144</v>
      </c>
    </row>
    <row r="386" spans="1:10" ht="18.75" x14ac:dyDescent="0.25">
      <c r="A386" s="161" t="s">
        <v>353</v>
      </c>
      <c r="B386" s="162"/>
      <c r="C386" s="162"/>
      <c r="D386" s="162"/>
      <c r="E386" s="162"/>
      <c r="F386" s="162"/>
      <c r="G386" s="162"/>
      <c r="H386" s="162"/>
      <c r="I386" s="162"/>
      <c r="J386" s="162"/>
    </row>
    <row r="387" spans="1:10" ht="15.75" x14ac:dyDescent="0.25">
      <c r="A387" s="10" t="s">
        <v>354</v>
      </c>
      <c r="B387" s="10" t="s">
        <v>157</v>
      </c>
      <c r="C387" s="60"/>
      <c r="D387" s="60">
        <v>87</v>
      </c>
      <c r="E387" s="60"/>
      <c r="F387" s="60">
        <v>109</v>
      </c>
      <c r="G387" s="60"/>
      <c r="H387" s="60"/>
      <c r="I387" s="22">
        <f t="shared" ref="I387:I393" si="34">F387+D387</f>
        <v>196</v>
      </c>
      <c r="J387" s="10">
        <v>40</v>
      </c>
    </row>
    <row r="388" spans="1:10" ht="15.75" x14ac:dyDescent="0.25">
      <c r="A388" s="10" t="s">
        <v>354</v>
      </c>
      <c r="B388" s="10" t="s">
        <v>149</v>
      </c>
      <c r="C388" s="60"/>
      <c r="D388" s="60">
        <v>65</v>
      </c>
      <c r="E388" s="60"/>
      <c r="F388" s="60">
        <v>42</v>
      </c>
      <c r="G388" s="60"/>
      <c r="H388" s="60"/>
      <c r="I388" s="22">
        <f t="shared" si="34"/>
        <v>107</v>
      </c>
      <c r="J388" s="10">
        <v>20</v>
      </c>
    </row>
    <row r="389" spans="1:10" ht="15.75" x14ac:dyDescent="0.25">
      <c r="A389" s="10" t="s">
        <v>354</v>
      </c>
      <c r="B389" s="10" t="s">
        <v>151</v>
      </c>
      <c r="C389" s="60"/>
      <c r="D389" s="60">
        <v>73</v>
      </c>
      <c r="E389" s="60"/>
      <c r="F389" s="60">
        <v>70</v>
      </c>
      <c r="G389" s="60"/>
      <c r="H389" s="60"/>
      <c r="I389" s="22">
        <f t="shared" si="34"/>
        <v>143</v>
      </c>
      <c r="J389" s="10">
        <v>46</v>
      </c>
    </row>
    <row r="390" spans="1:10" ht="15.75" x14ac:dyDescent="0.25">
      <c r="A390" s="10" t="s">
        <v>354</v>
      </c>
      <c r="B390" s="10" t="s">
        <v>137</v>
      </c>
      <c r="C390" s="60"/>
      <c r="D390" s="60">
        <v>53</v>
      </c>
      <c r="E390" s="60"/>
      <c r="F390" s="60">
        <v>15</v>
      </c>
      <c r="G390" s="60"/>
      <c r="H390" s="60"/>
      <c r="I390" s="22">
        <f t="shared" si="34"/>
        <v>68</v>
      </c>
      <c r="J390" s="10">
        <v>13</v>
      </c>
    </row>
    <row r="391" spans="1:10" ht="15.75" x14ac:dyDescent="0.25">
      <c r="A391" s="10" t="s">
        <v>354</v>
      </c>
      <c r="B391" s="10" t="s">
        <v>140</v>
      </c>
      <c r="C391" s="60"/>
      <c r="D391" s="60">
        <v>0</v>
      </c>
      <c r="E391" s="60"/>
      <c r="F391" s="60">
        <v>38</v>
      </c>
      <c r="G391" s="60"/>
      <c r="H391" s="60"/>
      <c r="I391" s="22">
        <f t="shared" si="34"/>
        <v>38</v>
      </c>
      <c r="J391" s="10"/>
    </row>
    <row r="392" spans="1:10" ht="15.75" x14ac:dyDescent="0.25">
      <c r="A392" s="10" t="s">
        <v>354</v>
      </c>
      <c r="B392" s="10" t="s">
        <v>141</v>
      </c>
      <c r="C392" s="60"/>
      <c r="D392" s="60">
        <v>0</v>
      </c>
      <c r="E392" s="60"/>
      <c r="F392" s="60">
        <v>146</v>
      </c>
      <c r="G392" s="60"/>
      <c r="H392" s="60"/>
      <c r="I392" s="22">
        <f t="shared" si="34"/>
        <v>146</v>
      </c>
      <c r="J392" s="10">
        <v>54</v>
      </c>
    </row>
    <row r="393" spans="1:10" ht="15.75" x14ac:dyDescent="0.25">
      <c r="A393" s="73" t="s">
        <v>354</v>
      </c>
      <c r="B393" s="73" t="s">
        <v>32</v>
      </c>
      <c r="C393" s="73"/>
      <c r="D393" s="73">
        <f>SUM(D387:D392)</f>
        <v>278</v>
      </c>
      <c r="E393" s="73"/>
      <c r="F393" s="73">
        <f>SUM(F387:F392)</f>
        <v>420</v>
      </c>
      <c r="G393" s="73"/>
      <c r="H393" s="73"/>
      <c r="I393" s="73">
        <f t="shared" si="34"/>
        <v>698</v>
      </c>
      <c r="J393" s="73">
        <f>SUM(J387:J392)</f>
        <v>173</v>
      </c>
    </row>
    <row r="394" spans="1:10" ht="18.75" x14ac:dyDescent="0.25">
      <c r="A394" s="161" t="s">
        <v>355</v>
      </c>
      <c r="B394" s="162"/>
      <c r="C394" s="162"/>
      <c r="D394" s="162"/>
      <c r="E394" s="162"/>
      <c r="F394" s="162"/>
      <c r="G394" s="162"/>
      <c r="H394" s="162"/>
      <c r="I394" s="162"/>
      <c r="J394" s="162"/>
    </row>
    <row r="395" spans="1:10" ht="15.75" x14ac:dyDescent="0.25">
      <c r="A395" s="10" t="s">
        <v>186</v>
      </c>
      <c r="B395" s="10" t="s">
        <v>356</v>
      </c>
      <c r="C395" s="60">
        <v>85</v>
      </c>
      <c r="D395" s="60">
        <v>39</v>
      </c>
      <c r="E395" s="60"/>
      <c r="F395" s="60"/>
      <c r="G395" s="60"/>
      <c r="H395" s="60"/>
      <c r="I395" s="22">
        <f t="shared" ref="I395:I401" si="35">D395+C395</f>
        <v>124</v>
      </c>
      <c r="J395" s="10">
        <v>22</v>
      </c>
    </row>
    <row r="396" spans="1:10" ht="15.75" x14ac:dyDescent="0.25">
      <c r="A396" s="10" t="s">
        <v>186</v>
      </c>
      <c r="B396" s="10" t="s">
        <v>189</v>
      </c>
      <c r="C396" s="60">
        <v>9</v>
      </c>
      <c r="D396" s="60">
        <v>12</v>
      </c>
      <c r="E396" s="60"/>
      <c r="F396" s="60"/>
      <c r="G396" s="60"/>
      <c r="H396" s="60"/>
      <c r="I396" s="22">
        <f t="shared" si="35"/>
        <v>21</v>
      </c>
      <c r="J396" s="10">
        <v>3</v>
      </c>
    </row>
    <row r="397" spans="1:10" ht="15.75" x14ac:dyDescent="0.25">
      <c r="A397" s="10" t="s">
        <v>186</v>
      </c>
      <c r="B397" s="10" t="s">
        <v>190</v>
      </c>
      <c r="C397" s="60">
        <v>7</v>
      </c>
      <c r="D397" s="60">
        <v>5</v>
      </c>
      <c r="E397" s="60"/>
      <c r="F397" s="60"/>
      <c r="G397" s="60"/>
      <c r="H397" s="60"/>
      <c r="I397" s="22">
        <f t="shared" si="35"/>
        <v>12</v>
      </c>
      <c r="J397" s="10">
        <v>2</v>
      </c>
    </row>
    <row r="398" spans="1:10" ht="15.75" x14ac:dyDescent="0.25">
      <c r="A398" s="10" t="s">
        <v>186</v>
      </c>
      <c r="B398" s="10" t="s">
        <v>357</v>
      </c>
      <c r="C398" s="60">
        <v>7</v>
      </c>
      <c r="D398" s="60">
        <v>1</v>
      </c>
      <c r="E398" s="60"/>
      <c r="F398" s="60"/>
      <c r="G398" s="60"/>
      <c r="H398" s="60"/>
      <c r="I398" s="22">
        <f t="shared" si="35"/>
        <v>8</v>
      </c>
      <c r="J398" s="10">
        <v>0</v>
      </c>
    </row>
    <row r="399" spans="1:10" ht="15.75" x14ac:dyDescent="0.25">
      <c r="A399" s="10" t="s">
        <v>186</v>
      </c>
      <c r="B399" s="10" t="s">
        <v>191</v>
      </c>
      <c r="C399" s="60">
        <v>1</v>
      </c>
      <c r="D399" s="60">
        <v>2</v>
      </c>
      <c r="E399" s="60"/>
      <c r="F399" s="60"/>
      <c r="G399" s="60"/>
      <c r="H399" s="60"/>
      <c r="I399" s="22">
        <f t="shared" si="35"/>
        <v>3</v>
      </c>
      <c r="J399" s="10">
        <v>0</v>
      </c>
    </row>
    <row r="400" spans="1:10" ht="15.75" x14ac:dyDescent="0.25">
      <c r="A400" s="10" t="s">
        <v>186</v>
      </c>
      <c r="B400" s="10" t="s">
        <v>195</v>
      </c>
      <c r="C400" s="60">
        <v>10</v>
      </c>
      <c r="D400" s="60">
        <v>3</v>
      </c>
      <c r="E400" s="60"/>
      <c r="F400" s="60"/>
      <c r="G400" s="60"/>
      <c r="H400" s="60"/>
      <c r="I400" s="22">
        <f t="shared" si="35"/>
        <v>13</v>
      </c>
      <c r="J400" s="10">
        <v>3</v>
      </c>
    </row>
    <row r="401" spans="1:10" ht="15.75" x14ac:dyDescent="0.25">
      <c r="A401" s="73" t="s">
        <v>186</v>
      </c>
      <c r="B401" s="73" t="s">
        <v>32</v>
      </c>
      <c r="C401" s="73">
        <f>SUM(C395:C400)</f>
        <v>119</v>
      </c>
      <c r="D401" s="73">
        <f>SUM(D395:D400)</f>
        <v>62</v>
      </c>
      <c r="E401" s="73"/>
      <c r="F401" s="73"/>
      <c r="G401" s="73"/>
      <c r="H401" s="73"/>
      <c r="I401" s="73">
        <f t="shared" si="35"/>
        <v>181</v>
      </c>
      <c r="J401" s="73">
        <f>SUM(J395:J400)</f>
        <v>30</v>
      </c>
    </row>
    <row r="402" spans="1:10" ht="18.75" x14ac:dyDescent="0.25">
      <c r="A402" s="161" t="s">
        <v>360</v>
      </c>
      <c r="B402" s="162"/>
      <c r="C402" s="162"/>
      <c r="D402" s="162"/>
      <c r="E402" s="162"/>
      <c r="F402" s="162"/>
      <c r="G402" s="162"/>
      <c r="H402" s="162"/>
      <c r="I402" s="162"/>
      <c r="J402" s="162"/>
    </row>
    <row r="403" spans="1:10" ht="15.75" x14ac:dyDescent="0.25">
      <c r="A403" s="10" t="s">
        <v>361</v>
      </c>
      <c r="B403" s="10" t="s">
        <v>9</v>
      </c>
      <c r="C403" s="60"/>
      <c r="D403" s="60"/>
      <c r="E403" s="60">
        <v>22</v>
      </c>
      <c r="F403" s="60">
        <v>83</v>
      </c>
      <c r="G403" s="60"/>
      <c r="H403" s="60">
        <v>75</v>
      </c>
      <c r="I403" s="22">
        <f t="shared" ref="I403:I414" si="36">H403+G403+F403+E403</f>
        <v>180</v>
      </c>
      <c r="J403" s="10">
        <v>47</v>
      </c>
    </row>
    <row r="404" spans="1:10" ht="15.75" x14ac:dyDescent="0.25">
      <c r="A404" s="10" t="s">
        <v>361</v>
      </c>
      <c r="B404" s="10" t="s">
        <v>219</v>
      </c>
      <c r="C404" s="60"/>
      <c r="D404" s="60"/>
      <c r="E404" s="60"/>
      <c r="F404" s="60">
        <v>12</v>
      </c>
      <c r="G404" s="60"/>
      <c r="H404" s="60">
        <v>6</v>
      </c>
      <c r="I404" s="22">
        <f t="shared" si="36"/>
        <v>18</v>
      </c>
      <c r="J404" s="10"/>
    </row>
    <row r="405" spans="1:10" ht="15.75" x14ac:dyDescent="0.25">
      <c r="A405" s="10" t="s">
        <v>361</v>
      </c>
      <c r="B405" s="10" t="s">
        <v>113</v>
      </c>
      <c r="C405" s="60"/>
      <c r="D405" s="60"/>
      <c r="E405" s="60">
        <v>16</v>
      </c>
      <c r="F405" s="60">
        <v>0</v>
      </c>
      <c r="G405" s="60"/>
      <c r="H405" s="60">
        <v>0</v>
      </c>
      <c r="I405" s="22">
        <f t="shared" si="36"/>
        <v>16</v>
      </c>
      <c r="J405" s="10"/>
    </row>
    <row r="406" spans="1:10" ht="31.5" x14ac:dyDescent="0.25">
      <c r="A406" s="10" t="s">
        <v>361</v>
      </c>
      <c r="B406" s="10" t="s">
        <v>362</v>
      </c>
      <c r="C406" s="60"/>
      <c r="D406" s="60"/>
      <c r="E406" s="60"/>
      <c r="F406" s="60">
        <v>28</v>
      </c>
      <c r="G406" s="60"/>
      <c r="H406" s="60">
        <v>7</v>
      </c>
      <c r="I406" s="22">
        <f t="shared" si="36"/>
        <v>35</v>
      </c>
      <c r="J406" s="10">
        <v>8</v>
      </c>
    </row>
    <row r="407" spans="1:10" ht="31.5" x14ac:dyDescent="0.25">
      <c r="A407" s="10" t="s">
        <v>361</v>
      </c>
      <c r="B407" s="10" t="s">
        <v>325</v>
      </c>
      <c r="C407" s="60"/>
      <c r="D407" s="60"/>
      <c r="E407" s="60"/>
      <c r="F407" s="60">
        <v>11</v>
      </c>
      <c r="G407" s="60"/>
      <c r="H407" s="60">
        <v>5</v>
      </c>
      <c r="I407" s="22">
        <f t="shared" si="36"/>
        <v>16</v>
      </c>
      <c r="J407" s="10">
        <v>16</v>
      </c>
    </row>
    <row r="408" spans="1:10" ht="15.75" x14ac:dyDescent="0.25">
      <c r="A408" s="10" t="s">
        <v>361</v>
      </c>
      <c r="B408" s="10" t="s">
        <v>326</v>
      </c>
      <c r="C408" s="60"/>
      <c r="D408" s="60"/>
      <c r="E408" s="60">
        <v>13</v>
      </c>
      <c r="F408" s="60">
        <v>61</v>
      </c>
      <c r="G408" s="60"/>
      <c r="H408" s="60">
        <v>65</v>
      </c>
      <c r="I408" s="22">
        <f t="shared" si="36"/>
        <v>139</v>
      </c>
      <c r="J408" s="10">
        <v>47</v>
      </c>
    </row>
    <row r="409" spans="1:10" ht="47.25" x14ac:dyDescent="0.25">
      <c r="A409" s="10" t="s">
        <v>361</v>
      </c>
      <c r="B409" s="10" t="s">
        <v>363</v>
      </c>
      <c r="C409" s="60"/>
      <c r="D409" s="60"/>
      <c r="E409" s="60">
        <v>48</v>
      </c>
      <c r="F409" s="60">
        <v>96</v>
      </c>
      <c r="G409" s="60"/>
      <c r="H409" s="60">
        <v>14</v>
      </c>
      <c r="I409" s="22">
        <f t="shared" si="36"/>
        <v>158</v>
      </c>
      <c r="J409" s="10">
        <v>28</v>
      </c>
    </row>
    <row r="410" spans="1:10" ht="15.75" x14ac:dyDescent="0.25">
      <c r="A410" s="10" t="s">
        <v>361</v>
      </c>
      <c r="B410" s="10" t="s">
        <v>270</v>
      </c>
      <c r="C410" s="60"/>
      <c r="D410" s="60"/>
      <c r="E410" s="60"/>
      <c r="F410" s="60">
        <v>38</v>
      </c>
      <c r="G410" s="60"/>
      <c r="H410" s="60">
        <v>7</v>
      </c>
      <c r="I410" s="22">
        <f t="shared" si="36"/>
        <v>45</v>
      </c>
      <c r="J410" s="10">
        <v>24</v>
      </c>
    </row>
    <row r="411" spans="1:10" ht="15.75" x14ac:dyDescent="0.25">
      <c r="A411" s="10" t="s">
        <v>361</v>
      </c>
      <c r="B411" s="10" t="s">
        <v>123</v>
      </c>
      <c r="C411" s="60"/>
      <c r="D411" s="60"/>
      <c r="E411" s="60">
        <v>23</v>
      </c>
      <c r="F411" s="60">
        <v>115</v>
      </c>
      <c r="G411" s="60"/>
      <c r="H411" s="60">
        <v>92</v>
      </c>
      <c r="I411" s="22">
        <f t="shared" si="36"/>
        <v>230</v>
      </c>
      <c r="J411" s="10">
        <v>70</v>
      </c>
    </row>
    <row r="412" spans="1:10" ht="15.75" x14ac:dyDescent="0.25">
      <c r="A412" s="10" t="s">
        <v>361</v>
      </c>
      <c r="B412" s="10" t="s">
        <v>31</v>
      </c>
      <c r="C412" s="60"/>
      <c r="D412" s="60"/>
      <c r="E412" s="60">
        <v>23</v>
      </c>
      <c r="F412" s="60">
        <v>46</v>
      </c>
      <c r="G412" s="60"/>
      <c r="H412" s="60">
        <v>0</v>
      </c>
      <c r="I412" s="22">
        <f t="shared" si="36"/>
        <v>69</v>
      </c>
      <c r="J412" s="10">
        <v>12</v>
      </c>
    </row>
    <row r="413" spans="1:10" ht="47.25" x14ac:dyDescent="0.25">
      <c r="A413" s="10" t="s">
        <v>361</v>
      </c>
      <c r="B413" s="10" t="s">
        <v>8</v>
      </c>
      <c r="C413" s="60"/>
      <c r="D413" s="60"/>
      <c r="E413" s="60">
        <v>16</v>
      </c>
      <c r="F413" s="60">
        <v>0</v>
      </c>
      <c r="G413" s="60"/>
      <c r="H413" s="60">
        <v>0</v>
      </c>
      <c r="I413" s="22">
        <f t="shared" si="36"/>
        <v>16</v>
      </c>
      <c r="J413" s="10">
        <v>0</v>
      </c>
    </row>
    <row r="414" spans="1:10" ht="15.75" x14ac:dyDescent="0.25">
      <c r="A414" s="73" t="s">
        <v>361</v>
      </c>
      <c r="B414" s="73" t="s">
        <v>32</v>
      </c>
      <c r="C414" s="73"/>
      <c r="D414" s="73"/>
      <c r="E414" s="73">
        <f>SUM(E403:E413)</f>
        <v>161</v>
      </c>
      <c r="F414" s="73">
        <f>SUM(F403:F413)</f>
        <v>490</v>
      </c>
      <c r="G414" s="73"/>
      <c r="H414" s="73">
        <f>SUM(H403:H413)</f>
        <v>271</v>
      </c>
      <c r="I414" s="73">
        <f t="shared" si="36"/>
        <v>922</v>
      </c>
      <c r="J414" s="73">
        <f>SUM(J403:J413)</f>
        <v>252</v>
      </c>
    </row>
    <row r="415" spans="1:10" ht="18.75" x14ac:dyDescent="0.3">
      <c r="A415" s="27" t="s">
        <v>364</v>
      </c>
    </row>
    <row r="416" spans="1:10" ht="47.25" x14ac:dyDescent="0.25">
      <c r="A416" s="10" t="s">
        <v>365</v>
      </c>
      <c r="B416" s="10" t="s">
        <v>50</v>
      </c>
      <c r="C416" s="60"/>
      <c r="D416" s="60"/>
      <c r="E416" s="60">
        <v>27</v>
      </c>
      <c r="F416" s="60">
        <v>6</v>
      </c>
      <c r="G416" s="60"/>
      <c r="H416" s="60"/>
      <c r="I416" s="22">
        <f t="shared" ref="I416:I421" si="37">F416+E416</f>
        <v>33</v>
      </c>
      <c r="J416" s="10">
        <v>11</v>
      </c>
    </row>
    <row r="417" spans="1:10" ht="31.5" x14ac:dyDescent="0.25">
      <c r="A417" s="10" t="s">
        <v>365</v>
      </c>
      <c r="B417" s="10" t="s">
        <v>366</v>
      </c>
      <c r="C417" s="60"/>
      <c r="D417" s="60"/>
      <c r="E417" s="60">
        <v>21</v>
      </c>
      <c r="F417" s="60">
        <v>22</v>
      </c>
      <c r="G417" s="60"/>
      <c r="H417" s="60"/>
      <c r="I417" s="22">
        <f t="shared" si="37"/>
        <v>43</v>
      </c>
      <c r="J417" s="10">
        <v>18</v>
      </c>
    </row>
    <row r="418" spans="1:10" ht="47.25" x14ac:dyDescent="0.25">
      <c r="A418" s="10" t="s">
        <v>365</v>
      </c>
      <c r="B418" s="10" t="s">
        <v>367</v>
      </c>
      <c r="C418" s="60"/>
      <c r="D418" s="60"/>
      <c r="E418" s="60">
        <v>19</v>
      </c>
      <c r="F418" s="60">
        <v>16</v>
      </c>
      <c r="G418" s="60"/>
      <c r="H418" s="60"/>
      <c r="I418" s="22">
        <f t="shared" si="37"/>
        <v>35</v>
      </c>
      <c r="J418" s="10">
        <v>13</v>
      </c>
    </row>
    <row r="419" spans="1:10" ht="31.5" x14ac:dyDescent="0.25">
      <c r="A419" s="10" t="s">
        <v>365</v>
      </c>
      <c r="B419" s="10" t="s">
        <v>368</v>
      </c>
      <c r="C419" s="60"/>
      <c r="D419" s="60"/>
      <c r="E419" s="60">
        <v>3</v>
      </c>
      <c r="F419" s="60">
        <v>0</v>
      </c>
      <c r="G419" s="60"/>
      <c r="H419" s="60"/>
      <c r="I419" s="22">
        <f t="shared" si="37"/>
        <v>3</v>
      </c>
      <c r="J419" s="10" t="s">
        <v>187</v>
      </c>
    </row>
    <row r="420" spans="1:10" ht="31.5" x14ac:dyDescent="0.25">
      <c r="A420" s="10" t="s">
        <v>365</v>
      </c>
      <c r="B420" s="10" t="s">
        <v>231</v>
      </c>
      <c r="C420" s="60"/>
      <c r="D420" s="60"/>
      <c r="E420" s="60">
        <v>2</v>
      </c>
      <c r="F420" s="60">
        <v>0</v>
      </c>
      <c r="G420" s="60"/>
      <c r="H420" s="60"/>
      <c r="I420" s="22">
        <f t="shared" si="37"/>
        <v>2</v>
      </c>
      <c r="J420" s="10" t="s">
        <v>187</v>
      </c>
    </row>
    <row r="421" spans="1:10" ht="31.5" x14ac:dyDescent="0.25">
      <c r="A421" s="73" t="s">
        <v>365</v>
      </c>
      <c r="B421" s="73" t="s">
        <v>32</v>
      </c>
      <c r="C421" s="73"/>
      <c r="D421" s="73"/>
      <c r="E421" s="73">
        <f>SUM(E416:E420)</f>
        <v>72</v>
      </c>
      <c r="F421" s="73">
        <f>SUM(F416:F420)</f>
        <v>44</v>
      </c>
      <c r="G421" s="73"/>
      <c r="H421" s="73"/>
      <c r="I421" s="73">
        <f t="shared" si="37"/>
        <v>116</v>
      </c>
      <c r="J421" s="73">
        <f>SUM(J416:J420)</f>
        <v>42</v>
      </c>
    </row>
    <row r="422" spans="1:10" ht="18.75" x14ac:dyDescent="0.3">
      <c r="A422" s="27" t="s">
        <v>370</v>
      </c>
      <c r="B422" s="27"/>
    </row>
    <row r="423" spans="1:10" ht="15.75" x14ac:dyDescent="0.25">
      <c r="A423" s="10" t="s">
        <v>371</v>
      </c>
      <c r="B423" s="10" t="s">
        <v>226</v>
      </c>
      <c r="C423" s="60"/>
      <c r="D423" s="60"/>
      <c r="E423" s="60">
        <v>220</v>
      </c>
      <c r="F423" s="60">
        <v>74</v>
      </c>
      <c r="G423" s="60"/>
      <c r="H423" s="60">
        <v>72</v>
      </c>
      <c r="I423" s="22">
        <f>H423+F423+E423</f>
        <v>366</v>
      </c>
      <c r="J423" s="10">
        <v>82</v>
      </c>
    </row>
    <row r="424" spans="1:10" ht="31.5" x14ac:dyDescent="0.25">
      <c r="A424" s="73" t="s">
        <v>371</v>
      </c>
      <c r="B424" s="73" t="s">
        <v>32</v>
      </c>
      <c r="C424" s="73"/>
      <c r="D424" s="73"/>
      <c r="E424" s="73">
        <v>220</v>
      </c>
      <c r="F424" s="73">
        <v>74</v>
      </c>
      <c r="G424" s="73"/>
      <c r="H424" s="73">
        <v>72</v>
      </c>
      <c r="I424" s="73">
        <f>H424+F424+E424</f>
        <v>366</v>
      </c>
      <c r="J424" s="73">
        <v>82</v>
      </c>
    </row>
    <row r="425" spans="1:10" ht="18.75" x14ac:dyDescent="0.3">
      <c r="A425" s="27" t="s">
        <v>373</v>
      </c>
    </row>
    <row r="426" spans="1:10" ht="15.75" x14ac:dyDescent="0.25">
      <c r="A426" s="10" t="s">
        <v>374</v>
      </c>
      <c r="B426" s="10" t="s">
        <v>27</v>
      </c>
      <c r="C426" s="60">
        <v>61</v>
      </c>
      <c r="D426" s="60"/>
      <c r="E426" s="60">
        <v>30</v>
      </c>
      <c r="F426" s="60">
        <v>34</v>
      </c>
      <c r="G426" s="60"/>
      <c r="H426" s="60">
        <v>128</v>
      </c>
      <c r="I426" s="22">
        <f t="shared" ref="I426:I433" si="38">H426+G426+F426+E426+D426+C426</f>
        <v>253</v>
      </c>
      <c r="J426" s="10">
        <v>93</v>
      </c>
    </row>
    <row r="427" spans="1:10" ht="15.75" x14ac:dyDescent="0.25">
      <c r="A427" s="10" t="s">
        <v>374</v>
      </c>
      <c r="B427" s="10" t="s">
        <v>29</v>
      </c>
      <c r="C427" s="60">
        <v>48</v>
      </c>
      <c r="D427" s="60"/>
      <c r="E427" s="60">
        <v>5</v>
      </c>
      <c r="F427" s="60">
        <v>12</v>
      </c>
      <c r="G427" s="60"/>
      <c r="H427" s="60">
        <v>122</v>
      </c>
      <c r="I427" s="22">
        <f t="shared" si="38"/>
        <v>187</v>
      </c>
      <c r="J427" s="10">
        <v>65</v>
      </c>
    </row>
    <row r="428" spans="1:10" ht="15.75" x14ac:dyDescent="0.25">
      <c r="A428" s="10" t="s">
        <v>374</v>
      </c>
      <c r="B428" s="10" t="s">
        <v>30</v>
      </c>
      <c r="C428" s="60">
        <v>38</v>
      </c>
      <c r="D428" s="60"/>
      <c r="E428" s="60">
        <v>2</v>
      </c>
      <c r="F428" s="60">
        <v>7</v>
      </c>
      <c r="G428" s="60"/>
      <c r="H428" s="60">
        <v>77</v>
      </c>
      <c r="I428" s="22">
        <f t="shared" si="38"/>
        <v>124</v>
      </c>
      <c r="J428" s="10">
        <v>102</v>
      </c>
    </row>
    <row r="429" spans="1:10" ht="15.75" x14ac:dyDescent="0.25">
      <c r="A429" s="10" t="s">
        <v>374</v>
      </c>
      <c r="B429" s="10" t="s">
        <v>225</v>
      </c>
      <c r="C429" s="60">
        <v>0</v>
      </c>
      <c r="D429" s="60"/>
      <c r="E429" s="60">
        <v>22</v>
      </c>
      <c r="F429" s="60">
        <v>3</v>
      </c>
      <c r="G429" s="60"/>
      <c r="H429" s="60">
        <v>12</v>
      </c>
      <c r="I429" s="22">
        <f t="shared" si="38"/>
        <v>37</v>
      </c>
      <c r="J429" s="10">
        <v>12</v>
      </c>
    </row>
    <row r="430" spans="1:10" ht="15.75" x14ac:dyDescent="0.25">
      <c r="A430" s="10" t="s">
        <v>374</v>
      </c>
      <c r="B430" s="10" t="s">
        <v>31</v>
      </c>
      <c r="C430" s="60">
        <v>0</v>
      </c>
      <c r="D430" s="60"/>
      <c r="E430" s="60">
        <v>12</v>
      </c>
      <c r="F430" s="60">
        <v>8</v>
      </c>
      <c r="G430" s="60"/>
      <c r="H430" s="60">
        <v>0</v>
      </c>
      <c r="I430" s="22">
        <f t="shared" si="38"/>
        <v>20</v>
      </c>
      <c r="J430" s="10">
        <v>8</v>
      </c>
    </row>
    <row r="431" spans="1:10" ht="15.75" x14ac:dyDescent="0.25">
      <c r="A431" s="10" t="s">
        <v>374</v>
      </c>
      <c r="B431" s="10" t="s">
        <v>227</v>
      </c>
      <c r="C431" s="60">
        <v>0</v>
      </c>
      <c r="D431" s="60"/>
      <c r="E431" s="60">
        <v>0</v>
      </c>
      <c r="F431" s="60">
        <v>0</v>
      </c>
      <c r="G431" s="60"/>
      <c r="H431" s="60">
        <v>8</v>
      </c>
      <c r="I431" s="22">
        <f t="shared" si="38"/>
        <v>8</v>
      </c>
      <c r="J431" s="10">
        <v>2</v>
      </c>
    </row>
    <row r="432" spans="1:10" ht="15.75" x14ac:dyDescent="0.25">
      <c r="A432" s="10" t="s">
        <v>374</v>
      </c>
      <c r="B432" s="10" t="s">
        <v>379</v>
      </c>
      <c r="C432" s="60">
        <v>0</v>
      </c>
      <c r="D432" s="60"/>
      <c r="E432" s="60">
        <v>0</v>
      </c>
      <c r="F432" s="60">
        <v>0</v>
      </c>
      <c r="G432" s="60"/>
      <c r="H432" s="60">
        <v>2</v>
      </c>
      <c r="I432" s="22">
        <f t="shared" si="38"/>
        <v>2</v>
      </c>
      <c r="J432" s="10">
        <v>2</v>
      </c>
    </row>
    <row r="433" spans="1:10" ht="15.75" x14ac:dyDescent="0.25">
      <c r="A433" s="73" t="s">
        <v>374</v>
      </c>
      <c r="B433" s="73" t="s">
        <v>375</v>
      </c>
      <c r="C433" s="73">
        <f>SUM(C426:C432)</f>
        <v>147</v>
      </c>
      <c r="D433" s="73"/>
      <c r="E433" s="73">
        <f>SUM(E426:E432)</f>
        <v>71</v>
      </c>
      <c r="F433" s="73">
        <f>SUM(F426:F432)</f>
        <v>64</v>
      </c>
      <c r="G433" s="73"/>
      <c r="H433" s="73">
        <f>SUM(H426:H432)</f>
        <v>349</v>
      </c>
      <c r="I433" s="73">
        <f t="shared" si="38"/>
        <v>631</v>
      </c>
      <c r="J433" s="73">
        <f>SUM(J426:J432)</f>
        <v>284</v>
      </c>
    </row>
    <row r="434" spans="1:10" ht="18.75" x14ac:dyDescent="0.3">
      <c r="A434" s="27" t="s">
        <v>377</v>
      </c>
    </row>
    <row r="435" spans="1:10" ht="15.75" x14ac:dyDescent="0.25">
      <c r="A435" s="10" t="s">
        <v>378</v>
      </c>
      <c r="B435" s="10" t="s">
        <v>91</v>
      </c>
      <c r="C435" s="60">
        <v>26</v>
      </c>
      <c r="D435" s="60"/>
      <c r="E435" s="60">
        <v>1</v>
      </c>
      <c r="F435" s="60">
        <v>8</v>
      </c>
      <c r="G435" s="60"/>
      <c r="H435" s="60">
        <v>0</v>
      </c>
      <c r="I435" s="22">
        <f t="shared" ref="I435:I444" si="39">H435+G435+F435+E435+D435+C435</f>
        <v>35</v>
      </c>
      <c r="J435" s="10">
        <v>9</v>
      </c>
    </row>
    <row r="436" spans="1:10" ht="15.75" x14ac:dyDescent="0.25">
      <c r="A436" s="10" t="s">
        <v>378</v>
      </c>
      <c r="B436" s="10" t="s">
        <v>102</v>
      </c>
      <c r="C436" s="60">
        <v>23</v>
      </c>
      <c r="D436" s="60"/>
      <c r="E436" s="60">
        <v>2</v>
      </c>
      <c r="F436" s="60">
        <v>7</v>
      </c>
      <c r="G436" s="60"/>
      <c r="H436" s="60">
        <v>0</v>
      </c>
      <c r="I436" s="22">
        <f t="shared" si="39"/>
        <v>32</v>
      </c>
      <c r="J436" s="10">
        <v>7</v>
      </c>
    </row>
    <row r="437" spans="1:10" ht="47.25" x14ac:dyDescent="0.25">
      <c r="A437" s="10" t="s">
        <v>378</v>
      </c>
      <c r="B437" s="10" t="s">
        <v>380</v>
      </c>
      <c r="C437" s="60">
        <v>21</v>
      </c>
      <c r="D437" s="60"/>
      <c r="E437" s="60">
        <v>2</v>
      </c>
      <c r="F437" s="60">
        <v>2</v>
      </c>
      <c r="G437" s="60"/>
      <c r="H437" s="60">
        <v>0</v>
      </c>
      <c r="I437" s="22">
        <f t="shared" si="39"/>
        <v>25</v>
      </c>
      <c r="J437" s="10"/>
    </row>
    <row r="438" spans="1:10" ht="15.75" x14ac:dyDescent="0.25">
      <c r="A438" s="10" t="s">
        <v>378</v>
      </c>
      <c r="B438" s="10" t="s">
        <v>73</v>
      </c>
      <c r="C438" s="60">
        <v>20</v>
      </c>
      <c r="D438" s="60"/>
      <c r="E438" s="60">
        <v>19</v>
      </c>
      <c r="F438" s="60">
        <v>4</v>
      </c>
      <c r="G438" s="60"/>
      <c r="H438" s="60">
        <v>0</v>
      </c>
      <c r="I438" s="22">
        <f t="shared" si="39"/>
        <v>43</v>
      </c>
      <c r="J438" s="10"/>
    </row>
    <row r="439" spans="1:10" ht="31.5" x14ac:dyDescent="0.25">
      <c r="A439" s="10" t="s">
        <v>378</v>
      </c>
      <c r="B439" s="10" t="s">
        <v>72</v>
      </c>
      <c r="C439" s="60">
        <v>0</v>
      </c>
      <c r="D439" s="60"/>
      <c r="E439" s="60">
        <v>8</v>
      </c>
      <c r="F439" s="60">
        <v>2</v>
      </c>
      <c r="G439" s="60"/>
      <c r="H439" s="60">
        <v>96</v>
      </c>
      <c r="I439" s="22">
        <f t="shared" si="39"/>
        <v>106</v>
      </c>
      <c r="J439" s="10">
        <v>51</v>
      </c>
    </row>
    <row r="440" spans="1:10" ht="47.25" x14ac:dyDescent="0.25">
      <c r="A440" s="10" t="s">
        <v>378</v>
      </c>
      <c r="B440" s="10" t="s">
        <v>8</v>
      </c>
      <c r="C440" s="60">
        <v>0</v>
      </c>
      <c r="D440" s="60"/>
      <c r="E440" s="60">
        <v>23</v>
      </c>
      <c r="F440" s="60">
        <v>2</v>
      </c>
      <c r="G440" s="60"/>
      <c r="H440" s="60">
        <v>6</v>
      </c>
      <c r="I440" s="22">
        <f t="shared" si="39"/>
        <v>31</v>
      </c>
      <c r="J440" s="10"/>
    </row>
    <row r="441" spans="1:10" ht="47.25" x14ac:dyDescent="0.25">
      <c r="A441" s="10" t="s">
        <v>378</v>
      </c>
      <c r="B441" s="10" t="s">
        <v>292</v>
      </c>
      <c r="C441" s="60">
        <v>0</v>
      </c>
      <c r="D441" s="60"/>
      <c r="E441" s="60">
        <v>13</v>
      </c>
      <c r="F441" s="60">
        <v>1</v>
      </c>
      <c r="G441" s="60"/>
      <c r="H441" s="60">
        <v>24</v>
      </c>
      <c r="I441" s="22">
        <f t="shared" si="39"/>
        <v>38</v>
      </c>
      <c r="J441" s="10">
        <v>25</v>
      </c>
    </row>
    <row r="442" spans="1:10" ht="15.75" x14ac:dyDescent="0.25">
      <c r="A442" s="10" t="s">
        <v>378</v>
      </c>
      <c r="B442" s="10" t="s">
        <v>212</v>
      </c>
      <c r="C442" s="60">
        <v>0</v>
      </c>
      <c r="D442" s="60"/>
      <c r="E442" s="60">
        <v>48</v>
      </c>
      <c r="F442" s="60">
        <v>8</v>
      </c>
      <c r="G442" s="60"/>
      <c r="H442" s="60">
        <v>74</v>
      </c>
      <c r="I442" s="22">
        <f t="shared" si="39"/>
        <v>130</v>
      </c>
      <c r="J442" s="10">
        <v>51</v>
      </c>
    </row>
    <row r="443" spans="1:10" ht="15.75" x14ac:dyDescent="0.25">
      <c r="A443" s="10" t="s">
        <v>378</v>
      </c>
      <c r="B443" s="10" t="s">
        <v>112</v>
      </c>
      <c r="C443" s="60">
        <v>0</v>
      </c>
      <c r="D443" s="60"/>
      <c r="E443" s="60">
        <v>28</v>
      </c>
      <c r="F443" s="60">
        <v>2</v>
      </c>
      <c r="G443" s="60"/>
      <c r="H443" s="60">
        <v>18</v>
      </c>
      <c r="I443" s="22">
        <f t="shared" si="39"/>
        <v>48</v>
      </c>
      <c r="J443" s="10">
        <v>5</v>
      </c>
    </row>
    <row r="444" spans="1:10" ht="15.75" x14ac:dyDescent="0.25">
      <c r="A444" s="73" t="s">
        <v>378</v>
      </c>
      <c r="B444" s="73" t="s">
        <v>16</v>
      </c>
      <c r="C444" s="73">
        <f>SUM(C435:C443)</f>
        <v>90</v>
      </c>
      <c r="D444" s="73"/>
      <c r="E444" s="73">
        <f>SUM(E435:E443)</f>
        <v>144</v>
      </c>
      <c r="F444" s="73">
        <f>SUM(F435:F443)</f>
        <v>36</v>
      </c>
      <c r="G444" s="73"/>
      <c r="H444" s="73">
        <f>SUM(H435:H443)</f>
        <v>218</v>
      </c>
      <c r="I444" s="73">
        <f t="shared" si="39"/>
        <v>488</v>
      </c>
      <c r="J444" s="73">
        <f>SUM(J435:J443)</f>
        <v>148</v>
      </c>
    </row>
    <row r="445" spans="1:10" ht="18.75" x14ac:dyDescent="0.3">
      <c r="A445" s="27" t="s">
        <v>383</v>
      </c>
    </row>
    <row r="446" spans="1:10" ht="15.75" x14ac:dyDescent="0.25">
      <c r="A446" s="10" t="s">
        <v>384</v>
      </c>
      <c r="B446" s="10" t="s">
        <v>157</v>
      </c>
      <c r="C446" s="91"/>
      <c r="D446" s="60">
        <v>94</v>
      </c>
      <c r="E446" s="60"/>
      <c r="F446" s="60">
        <v>41</v>
      </c>
      <c r="G446" s="60"/>
      <c r="H446" s="60"/>
      <c r="I446" s="22">
        <f t="shared" ref="I446:I451" si="40">F446+D446</f>
        <v>135</v>
      </c>
      <c r="J446" s="10">
        <v>33</v>
      </c>
    </row>
    <row r="447" spans="1:10" ht="15.75" x14ac:dyDescent="0.25">
      <c r="A447" s="10" t="s">
        <v>384</v>
      </c>
      <c r="B447" s="10" t="s">
        <v>149</v>
      </c>
      <c r="C447" s="91"/>
      <c r="D447" s="60">
        <v>66</v>
      </c>
      <c r="E447" s="60"/>
      <c r="F447" s="60">
        <v>13</v>
      </c>
      <c r="G447" s="60"/>
      <c r="H447" s="60"/>
      <c r="I447" s="22">
        <f t="shared" si="40"/>
        <v>79</v>
      </c>
      <c r="J447" s="10">
        <v>27</v>
      </c>
    </row>
    <row r="448" spans="1:10" ht="15.75" x14ac:dyDescent="0.25">
      <c r="A448" s="10" t="s">
        <v>384</v>
      </c>
      <c r="B448" s="10" t="s">
        <v>141</v>
      </c>
      <c r="C448" s="91"/>
      <c r="D448" s="60">
        <v>0</v>
      </c>
      <c r="E448" s="60"/>
      <c r="F448" s="60">
        <v>107</v>
      </c>
      <c r="G448" s="60"/>
      <c r="H448" s="60"/>
      <c r="I448" s="22">
        <f t="shared" si="40"/>
        <v>107</v>
      </c>
      <c r="J448" s="10">
        <v>30</v>
      </c>
    </row>
    <row r="449" spans="1:10" ht="15.75" x14ac:dyDescent="0.25">
      <c r="A449" s="10" t="s">
        <v>384</v>
      </c>
      <c r="B449" s="10" t="s">
        <v>151</v>
      </c>
      <c r="C449" s="91"/>
      <c r="D449" s="60">
        <v>70</v>
      </c>
      <c r="E449" s="60"/>
      <c r="F449" s="60">
        <v>57</v>
      </c>
      <c r="G449" s="60"/>
      <c r="H449" s="60"/>
      <c r="I449" s="22">
        <f t="shared" si="40"/>
        <v>127</v>
      </c>
      <c r="J449" s="10">
        <v>41</v>
      </c>
    </row>
    <row r="450" spans="1:10" ht="15.75" x14ac:dyDescent="0.25">
      <c r="A450" s="10" t="s">
        <v>384</v>
      </c>
      <c r="B450" s="10" t="s">
        <v>137</v>
      </c>
      <c r="C450" s="91"/>
      <c r="D450" s="60">
        <v>69</v>
      </c>
      <c r="E450" s="60"/>
      <c r="F450" s="60">
        <v>1</v>
      </c>
      <c r="G450" s="60"/>
      <c r="H450" s="60"/>
      <c r="I450" s="22">
        <f t="shared" si="40"/>
        <v>70</v>
      </c>
      <c r="J450" s="10">
        <v>22</v>
      </c>
    </row>
    <row r="451" spans="1:10" ht="15.75" x14ac:dyDescent="0.25">
      <c r="A451" s="73" t="s">
        <v>384</v>
      </c>
      <c r="B451" s="73" t="s">
        <v>13</v>
      </c>
      <c r="C451" s="89">
        <v>0</v>
      </c>
      <c r="D451" s="73">
        <f>SUM(D446:D450)</f>
        <v>299</v>
      </c>
      <c r="E451" s="73"/>
      <c r="F451" s="73">
        <f>SUM(F446:F450)</f>
        <v>219</v>
      </c>
      <c r="G451" s="73"/>
      <c r="H451" s="73"/>
      <c r="I451" s="73">
        <f t="shared" si="40"/>
        <v>518</v>
      </c>
      <c r="J451" s="73">
        <f>SUM(J446:J450)</f>
        <v>153</v>
      </c>
    </row>
    <row r="452" spans="1:10" ht="18.75" x14ac:dyDescent="0.3">
      <c r="A452" s="27" t="s">
        <v>385</v>
      </c>
    </row>
    <row r="453" spans="1:10" ht="15.75" x14ac:dyDescent="0.25">
      <c r="A453" s="10" t="s">
        <v>386</v>
      </c>
      <c r="B453" s="10" t="s">
        <v>387</v>
      </c>
      <c r="C453" s="60">
        <v>61</v>
      </c>
      <c r="D453" s="60"/>
      <c r="E453" s="60">
        <v>21</v>
      </c>
      <c r="F453" s="60">
        <v>11</v>
      </c>
      <c r="G453" s="60"/>
      <c r="H453" s="60">
        <v>80</v>
      </c>
      <c r="I453" s="22">
        <f t="shared" ref="I453:I458" si="41">H453+G453+F453+E453+D453+C453</f>
        <v>173</v>
      </c>
      <c r="J453" s="10">
        <v>57</v>
      </c>
    </row>
    <row r="454" spans="1:10" ht="15.75" x14ac:dyDescent="0.25">
      <c r="A454" s="10" t="s">
        <v>386</v>
      </c>
      <c r="B454" s="10" t="s">
        <v>91</v>
      </c>
      <c r="C454" s="60">
        <v>66</v>
      </c>
      <c r="D454" s="60"/>
      <c r="E454" s="60">
        <v>0</v>
      </c>
      <c r="F454" s="60">
        <v>17</v>
      </c>
      <c r="G454" s="60"/>
      <c r="H454" s="60">
        <v>0</v>
      </c>
      <c r="I454" s="22">
        <f t="shared" si="41"/>
        <v>83</v>
      </c>
      <c r="J454" s="10">
        <v>24</v>
      </c>
    </row>
    <row r="455" spans="1:10" ht="15.75" x14ac:dyDescent="0.25">
      <c r="A455" s="10" t="s">
        <v>386</v>
      </c>
      <c r="B455" s="10" t="s">
        <v>98</v>
      </c>
      <c r="C455" s="60">
        <v>16</v>
      </c>
      <c r="D455" s="60"/>
      <c r="E455" s="60">
        <v>3</v>
      </c>
      <c r="F455" s="60">
        <v>2</v>
      </c>
      <c r="G455" s="60"/>
      <c r="H455" s="60">
        <v>12</v>
      </c>
      <c r="I455" s="22">
        <f t="shared" si="41"/>
        <v>33</v>
      </c>
      <c r="J455" s="10">
        <v>6</v>
      </c>
    </row>
    <row r="456" spans="1:10" ht="15.75" x14ac:dyDescent="0.25">
      <c r="A456" s="10" t="s">
        <v>386</v>
      </c>
      <c r="B456" s="10" t="s">
        <v>9</v>
      </c>
      <c r="C456" s="60">
        <v>0</v>
      </c>
      <c r="D456" s="60"/>
      <c r="E456" s="60">
        <v>43</v>
      </c>
      <c r="F456" s="60">
        <v>7</v>
      </c>
      <c r="G456" s="60"/>
      <c r="H456" s="60">
        <v>35</v>
      </c>
      <c r="I456" s="22">
        <f t="shared" si="41"/>
        <v>85</v>
      </c>
      <c r="J456" s="10">
        <v>23</v>
      </c>
    </row>
    <row r="457" spans="1:10" ht="15.75" x14ac:dyDescent="0.25">
      <c r="A457" s="10" t="s">
        <v>386</v>
      </c>
      <c r="B457" s="10" t="s">
        <v>219</v>
      </c>
      <c r="C457" s="60">
        <v>0</v>
      </c>
      <c r="D457" s="60"/>
      <c r="E457" s="60">
        <v>4</v>
      </c>
      <c r="F457" s="60">
        <v>0</v>
      </c>
      <c r="G457" s="60"/>
      <c r="H457" s="60">
        <v>5</v>
      </c>
      <c r="I457" s="22">
        <f t="shared" si="41"/>
        <v>9</v>
      </c>
      <c r="J457" s="10">
        <v>5</v>
      </c>
    </row>
    <row r="458" spans="1:10" ht="15.75" x14ac:dyDescent="0.25">
      <c r="A458" s="73" t="s">
        <v>386</v>
      </c>
      <c r="B458" s="73" t="s">
        <v>388</v>
      </c>
      <c r="C458" s="73">
        <f>SUM(C453:C457)</f>
        <v>143</v>
      </c>
      <c r="D458" s="73"/>
      <c r="E458" s="73">
        <f>SUM(E453:E457)</f>
        <v>71</v>
      </c>
      <c r="F458" s="73">
        <f>SUM(F453:F457)</f>
        <v>37</v>
      </c>
      <c r="G458" s="73"/>
      <c r="H458" s="73">
        <f>SUM(H453:H457)</f>
        <v>132</v>
      </c>
      <c r="I458" s="73">
        <f t="shared" si="41"/>
        <v>383</v>
      </c>
      <c r="J458" s="73">
        <f>SUM(J453:J457)</f>
        <v>115</v>
      </c>
    </row>
    <row r="459" spans="1:10" ht="18.75" x14ac:dyDescent="0.3">
      <c r="A459" s="27" t="s">
        <v>390</v>
      </c>
    </row>
    <row r="460" spans="1:10" ht="15.75" x14ac:dyDescent="0.25">
      <c r="A460" s="10" t="s">
        <v>391</v>
      </c>
      <c r="B460" s="10" t="s">
        <v>151</v>
      </c>
      <c r="C460" s="60"/>
      <c r="D460" s="60">
        <v>140</v>
      </c>
      <c r="E460" s="60"/>
      <c r="F460" s="60">
        <v>33</v>
      </c>
      <c r="G460" s="60"/>
      <c r="H460" s="60"/>
      <c r="I460" s="22">
        <f>F460+D460</f>
        <v>173</v>
      </c>
      <c r="J460" s="10">
        <v>48</v>
      </c>
    </row>
    <row r="461" spans="1:10" ht="15.75" x14ac:dyDescent="0.25">
      <c r="A461" s="10" t="s">
        <v>391</v>
      </c>
      <c r="B461" s="10" t="s">
        <v>149</v>
      </c>
      <c r="C461" s="60"/>
      <c r="D461" s="60">
        <v>102</v>
      </c>
      <c r="E461" s="60"/>
      <c r="F461" s="60">
        <v>28</v>
      </c>
      <c r="G461" s="60"/>
      <c r="H461" s="60"/>
      <c r="I461" s="22">
        <f>F461+D461</f>
        <v>130</v>
      </c>
      <c r="J461" s="10">
        <v>32</v>
      </c>
    </row>
    <row r="462" spans="1:10" ht="15.75" x14ac:dyDescent="0.25">
      <c r="A462" s="10" t="s">
        <v>391</v>
      </c>
      <c r="B462" s="10" t="s">
        <v>157</v>
      </c>
      <c r="C462" s="60"/>
      <c r="D462" s="60">
        <v>96</v>
      </c>
      <c r="E462" s="60"/>
      <c r="F462" s="60">
        <v>0</v>
      </c>
      <c r="G462" s="60"/>
      <c r="H462" s="60"/>
      <c r="I462" s="22">
        <f>F462+D462</f>
        <v>96</v>
      </c>
      <c r="J462" s="10">
        <v>26</v>
      </c>
    </row>
    <row r="463" spans="1:10" ht="15.75" x14ac:dyDescent="0.25">
      <c r="A463" s="10" t="s">
        <v>391</v>
      </c>
      <c r="B463" s="10" t="s">
        <v>141</v>
      </c>
      <c r="C463" s="60"/>
      <c r="D463" s="60">
        <v>0</v>
      </c>
      <c r="E463" s="60"/>
      <c r="F463" s="60">
        <v>178</v>
      </c>
      <c r="G463" s="60"/>
      <c r="H463" s="60"/>
      <c r="I463" s="22">
        <f>F463+D463</f>
        <v>178</v>
      </c>
      <c r="J463" s="10">
        <v>53</v>
      </c>
    </row>
    <row r="464" spans="1:10" ht="15.75" x14ac:dyDescent="0.25">
      <c r="A464" s="73" t="s">
        <v>391</v>
      </c>
      <c r="B464" s="73" t="s">
        <v>32</v>
      </c>
      <c r="C464" s="73"/>
      <c r="D464" s="73">
        <f>SUM(D460:D463)</f>
        <v>338</v>
      </c>
      <c r="E464" s="73"/>
      <c r="F464" s="73">
        <f>SUM(F460:F463)</f>
        <v>239</v>
      </c>
      <c r="G464" s="73"/>
      <c r="H464" s="73"/>
      <c r="I464" s="73">
        <f>F464+D464</f>
        <v>577</v>
      </c>
      <c r="J464" s="73">
        <f>SUM(J460:J463)</f>
        <v>159</v>
      </c>
    </row>
    <row r="465" spans="1:10" ht="18.75" x14ac:dyDescent="0.3">
      <c r="A465" s="27" t="s">
        <v>393</v>
      </c>
    </row>
    <row r="466" spans="1:10" ht="47.25" x14ac:dyDescent="0.25">
      <c r="A466" s="10" t="s">
        <v>398</v>
      </c>
      <c r="B466" s="10" t="s">
        <v>394</v>
      </c>
      <c r="C466" s="60"/>
      <c r="D466" s="60"/>
      <c r="E466" s="60">
        <v>29</v>
      </c>
      <c r="F466" s="60">
        <v>39</v>
      </c>
      <c r="G466" s="60"/>
      <c r="H466" s="60">
        <v>0</v>
      </c>
      <c r="I466" s="22">
        <f t="shared" ref="I466:I479" si="42">H466+F466+E466+D466</f>
        <v>68</v>
      </c>
      <c r="J466" s="10">
        <v>18</v>
      </c>
    </row>
    <row r="467" spans="1:10" ht="31.5" x14ac:dyDescent="0.25">
      <c r="A467" s="10" t="s">
        <v>398</v>
      </c>
      <c r="B467" s="10" t="s">
        <v>10</v>
      </c>
      <c r="C467" s="60"/>
      <c r="D467" s="60"/>
      <c r="E467" s="60">
        <v>20</v>
      </c>
      <c r="F467" s="60">
        <v>40</v>
      </c>
      <c r="G467" s="60"/>
      <c r="H467" s="60">
        <v>0</v>
      </c>
      <c r="I467" s="22">
        <f t="shared" si="42"/>
        <v>60</v>
      </c>
      <c r="J467" s="10">
        <v>20</v>
      </c>
    </row>
    <row r="468" spans="1:10" ht="31.5" x14ac:dyDescent="0.25">
      <c r="A468" s="10" t="s">
        <v>398</v>
      </c>
      <c r="B468" s="10" t="s">
        <v>395</v>
      </c>
      <c r="C468" s="60"/>
      <c r="D468" s="60"/>
      <c r="E468" s="60">
        <v>20</v>
      </c>
      <c r="F468" s="60">
        <v>37</v>
      </c>
      <c r="G468" s="60"/>
      <c r="H468" s="60">
        <v>0</v>
      </c>
      <c r="I468" s="22">
        <f t="shared" si="42"/>
        <v>57</v>
      </c>
      <c r="J468" s="10">
        <v>17</v>
      </c>
    </row>
    <row r="469" spans="1:10" ht="31.5" x14ac:dyDescent="0.25">
      <c r="A469" s="10" t="s">
        <v>398</v>
      </c>
      <c r="B469" s="10" t="s">
        <v>226</v>
      </c>
      <c r="C469" s="60"/>
      <c r="D469" s="60"/>
      <c r="E469" s="60">
        <v>21</v>
      </c>
      <c r="F469" s="60">
        <v>42</v>
      </c>
      <c r="G469" s="60"/>
      <c r="H469" s="60">
        <v>36</v>
      </c>
      <c r="I469" s="22">
        <f t="shared" si="42"/>
        <v>99</v>
      </c>
      <c r="J469" s="10">
        <v>28</v>
      </c>
    </row>
    <row r="470" spans="1:10" ht="31.5" x14ac:dyDescent="0.25">
      <c r="A470" s="10" t="s">
        <v>398</v>
      </c>
      <c r="B470" s="10" t="s">
        <v>49</v>
      </c>
      <c r="C470" s="60"/>
      <c r="D470" s="60"/>
      <c r="E470" s="60">
        <v>25</v>
      </c>
      <c r="F470" s="60">
        <v>73</v>
      </c>
      <c r="G470" s="60"/>
      <c r="H470" s="60">
        <v>93</v>
      </c>
      <c r="I470" s="22">
        <f t="shared" si="42"/>
        <v>191</v>
      </c>
      <c r="J470" s="10">
        <v>83</v>
      </c>
    </row>
    <row r="471" spans="1:10" ht="31.5" x14ac:dyDescent="0.25">
      <c r="A471" s="10" t="s">
        <v>398</v>
      </c>
      <c r="B471" s="10" t="s">
        <v>27</v>
      </c>
      <c r="C471" s="60"/>
      <c r="D471" s="60"/>
      <c r="E471" s="60">
        <v>20</v>
      </c>
      <c r="F471" s="60">
        <v>109</v>
      </c>
      <c r="G471" s="60"/>
      <c r="H471" s="60">
        <v>124</v>
      </c>
      <c r="I471" s="22">
        <f t="shared" si="42"/>
        <v>253</v>
      </c>
      <c r="J471" s="10">
        <v>82</v>
      </c>
    </row>
    <row r="472" spans="1:10" ht="31.5" x14ac:dyDescent="0.25">
      <c r="A472" s="10" t="s">
        <v>398</v>
      </c>
      <c r="B472" s="10" t="s">
        <v>396</v>
      </c>
      <c r="C472" s="60"/>
      <c r="D472" s="60"/>
      <c r="E472" s="60">
        <v>25</v>
      </c>
      <c r="F472" s="60">
        <v>58</v>
      </c>
      <c r="G472" s="60"/>
      <c r="H472" s="60">
        <v>91</v>
      </c>
      <c r="I472" s="22">
        <f t="shared" si="42"/>
        <v>174</v>
      </c>
      <c r="J472" s="10">
        <v>79</v>
      </c>
    </row>
    <row r="473" spans="1:10" ht="31.5" x14ac:dyDescent="0.25">
      <c r="A473" s="10" t="s">
        <v>398</v>
      </c>
      <c r="B473" s="10" t="s">
        <v>227</v>
      </c>
      <c r="C473" s="60"/>
      <c r="D473" s="60"/>
      <c r="E473" s="60">
        <v>25</v>
      </c>
      <c r="F473" s="60">
        <v>0</v>
      </c>
      <c r="G473" s="60"/>
      <c r="H473" s="60">
        <v>0</v>
      </c>
      <c r="I473" s="22">
        <f t="shared" si="42"/>
        <v>25</v>
      </c>
      <c r="J473" s="10">
        <v>25</v>
      </c>
    </row>
    <row r="474" spans="1:10" ht="31.5" x14ac:dyDescent="0.25">
      <c r="A474" s="10" t="s">
        <v>398</v>
      </c>
      <c r="B474" s="10" t="s">
        <v>306</v>
      </c>
      <c r="C474" s="60"/>
      <c r="D474" s="60"/>
      <c r="E474" s="60">
        <v>12</v>
      </c>
      <c r="F474" s="60">
        <v>33</v>
      </c>
      <c r="G474" s="60"/>
      <c r="H474" s="60">
        <v>0</v>
      </c>
      <c r="I474" s="22">
        <f t="shared" si="42"/>
        <v>45</v>
      </c>
      <c r="J474" s="10">
        <v>16</v>
      </c>
    </row>
    <row r="475" spans="1:10" ht="31.5" x14ac:dyDescent="0.25">
      <c r="A475" s="10" t="s">
        <v>398</v>
      </c>
      <c r="B475" s="10" t="s">
        <v>31</v>
      </c>
      <c r="C475" s="60"/>
      <c r="D475" s="60"/>
      <c r="E475" s="60">
        <v>29</v>
      </c>
      <c r="F475" s="60">
        <v>46</v>
      </c>
      <c r="G475" s="60"/>
      <c r="H475" s="60">
        <v>0</v>
      </c>
      <c r="I475" s="22">
        <f t="shared" si="42"/>
        <v>75</v>
      </c>
      <c r="J475" s="10">
        <v>18</v>
      </c>
    </row>
    <row r="476" spans="1:10" ht="31.5" x14ac:dyDescent="0.25">
      <c r="A476" s="10" t="s">
        <v>398</v>
      </c>
      <c r="B476" s="10" t="s">
        <v>397</v>
      </c>
      <c r="C476" s="60"/>
      <c r="D476" s="60"/>
      <c r="E476" s="60">
        <v>29</v>
      </c>
      <c r="F476" s="60">
        <v>41</v>
      </c>
      <c r="G476" s="60"/>
      <c r="H476" s="60">
        <v>0</v>
      </c>
      <c r="I476" s="22">
        <f t="shared" si="42"/>
        <v>70</v>
      </c>
      <c r="J476" s="10">
        <v>22</v>
      </c>
    </row>
    <row r="477" spans="1:10" ht="31.5" x14ac:dyDescent="0.25">
      <c r="A477" s="10" t="s">
        <v>398</v>
      </c>
      <c r="B477" s="10" t="s">
        <v>202</v>
      </c>
      <c r="C477" s="60"/>
      <c r="D477" s="60"/>
      <c r="E477" s="60">
        <v>20</v>
      </c>
      <c r="F477" s="60">
        <v>0</v>
      </c>
      <c r="G477" s="60"/>
      <c r="H477" s="60">
        <v>0</v>
      </c>
      <c r="I477" s="22">
        <f t="shared" si="42"/>
        <v>20</v>
      </c>
      <c r="J477" s="10">
        <v>0</v>
      </c>
    </row>
    <row r="478" spans="1:10" ht="31.5" x14ac:dyDescent="0.25">
      <c r="A478" s="10" t="s">
        <v>398</v>
      </c>
      <c r="B478" s="10" t="s">
        <v>74</v>
      </c>
      <c r="C478" s="60"/>
      <c r="D478" s="60"/>
      <c r="E478" s="60">
        <v>31</v>
      </c>
      <c r="F478" s="60">
        <v>36</v>
      </c>
      <c r="G478" s="60"/>
      <c r="H478" s="60">
        <v>0</v>
      </c>
      <c r="I478" s="22">
        <f t="shared" si="42"/>
        <v>67</v>
      </c>
      <c r="J478" s="10">
        <v>15</v>
      </c>
    </row>
    <row r="479" spans="1:10" ht="31.5" x14ac:dyDescent="0.25">
      <c r="A479" s="73" t="s">
        <v>398</v>
      </c>
      <c r="B479" s="73" t="s">
        <v>32</v>
      </c>
      <c r="C479" s="73"/>
      <c r="D479" s="73"/>
      <c r="E479" s="73">
        <f>SUM(E466:E478)</f>
        <v>306</v>
      </c>
      <c r="F479" s="73">
        <f>SUM(F466:F478)</f>
        <v>554</v>
      </c>
      <c r="G479" s="73"/>
      <c r="H479" s="73">
        <f>SUM(H466:H478)</f>
        <v>344</v>
      </c>
      <c r="I479" s="73">
        <f t="shared" si="42"/>
        <v>1204</v>
      </c>
      <c r="J479" s="73">
        <f>SUM(J466:J478)</f>
        <v>423</v>
      </c>
    </row>
    <row r="480" spans="1:10" ht="18.75" x14ac:dyDescent="0.3">
      <c r="A480" s="27" t="s">
        <v>400</v>
      </c>
    </row>
    <row r="481" spans="1:10" ht="15.75" x14ac:dyDescent="0.25">
      <c r="A481" s="10" t="s">
        <v>401</v>
      </c>
      <c r="B481" s="10" t="s">
        <v>120</v>
      </c>
      <c r="C481" s="60">
        <v>44</v>
      </c>
      <c r="D481" s="60">
        <v>11</v>
      </c>
      <c r="E481" s="60"/>
      <c r="F481" s="60"/>
      <c r="G481" s="60"/>
      <c r="H481" s="60"/>
      <c r="I481" s="22">
        <f>D481+C481</f>
        <v>55</v>
      </c>
      <c r="J481" s="10">
        <v>15</v>
      </c>
    </row>
    <row r="482" spans="1:10" ht="31.5" x14ac:dyDescent="0.25">
      <c r="A482" s="10" t="s">
        <v>401</v>
      </c>
      <c r="B482" s="10" t="s">
        <v>130</v>
      </c>
      <c r="C482" s="60">
        <v>59</v>
      </c>
      <c r="D482" s="60">
        <v>11</v>
      </c>
      <c r="E482" s="60"/>
      <c r="F482" s="60"/>
      <c r="G482" s="60"/>
      <c r="H482" s="60"/>
      <c r="I482" s="22">
        <f>D482+C482</f>
        <v>70</v>
      </c>
      <c r="J482" s="10">
        <v>20</v>
      </c>
    </row>
    <row r="483" spans="1:10" ht="15.75" x14ac:dyDescent="0.25">
      <c r="A483" s="10" t="s">
        <v>401</v>
      </c>
      <c r="B483" s="10" t="s">
        <v>91</v>
      </c>
      <c r="C483" s="60">
        <v>67</v>
      </c>
      <c r="D483" s="60">
        <v>4</v>
      </c>
      <c r="E483" s="60"/>
      <c r="F483" s="60"/>
      <c r="G483" s="60"/>
      <c r="H483" s="60"/>
      <c r="I483" s="22">
        <f>D483+C483</f>
        <v>71</v>
      </c>
      <c r="J483" s="10">
        <v>23</v>
      </c>
    </row>
    <row r="484" spans="1:10" ht="15.75" x14ac:dyDescent="0.25">
      <c r="A484" s="73" t="s">
        <v>401</v>
      </c>
      <c r="B484" s="73" t="s">
        <v>32</v>
      </c>
      <c r="C484" s="73">
        <f>SUM(C481:C483)</f>
        <v>170</v>
      </c>
      <c r="D484" s="73">
        <f>SUM(D481:D483)</f>
        <v>26</v>
      </c>
      <c r="E484" s="73"/>
      <c r="F484" s="73"/>
      <c r="G484" s="73"/>
      <c r="H484" s="73"/>
      <c r="I484" s="73">
        <f>I483+I482+I481</f>
        <v>196</v>
      </c>
      <c r="J484" s="73">
        <f t="shared" ref="J484" si="43">SUM(J481:J483)</f>
        <v>58</v>
      </c>
    </row>
    <row r="485" spans="1:10" ht="18.75" x14ac:dyDescent="0.3">
      <c r="A485" s="27" t="s">
        <v>403</v>
      </c>
    </row>
    <row r="486" spans="1:10" ht="31.5" x14ac:dyDescent="0.25">
      <c r="A486" s="10" t="s">
        <v>404</v>
      </c>
      <c r="B486" s="10" t="s">
        <v>405</v>
      </c>
      <c r="C486" s="60">
        <v>92</v>
      </c>
      <c r="D486" s="60"/>
      <c r="E486" s="60">
        <v>11</v>
      </c>
      <c r="F486" s="60"/>
      <c r="G486" s="60"/>
      <c r="H486" s="60">
        <v>36</v>
      </c>
      <c r="I486" s="22">
        <f>H486+G486+F486+E486+D486+C486</f>
        <v>139</v>
      </c>
      <c r="J486" s="10">
        <v>65</v>
      </c>
    </row>
    <row r="487" spans="1:10" ht="15.75" x14ac:dyDescent="0.25">
      <c r="A487" s="10" t="s">
        <v>404</v>
      </c>
      <c r="B487" s="10" t="s">
        <v>406</v>
      </c>
      <c r="C487" s="60">
        <v>101</v>
      </c>
      <c r="D487" s="60"/>
      <c r="E487" s="60">
        <v>16</v>
      </c>
      <c r="F487" s="60"/>
      <c r="G487" s="60"/>
      <c r="H487" s="60">
        <v>0</v>
      </c>
      <c r="I487" s="22">
        <f>H487+G487+F487+E487+D487+C487</f>
        <v>117</v>
      </c>
      <c r="J487" s="10"/>
    </row>
    <row r="488" spans="1:10" ht="47.25" x14ac:dyDescent="0.25">
      <c r="A488" s="10" t="s">
        <v>404</v>
      </c>
      <c r="B488" s="10" t="s">
        <v>407</v>
      </c>
      <c r="C488" s="60">
        <v>50</v>
      </c>
      <c r="D488" s="60"/>
      <c r="E488" s="60">
        <v>5</v>
      </c>
      <c r="F488" s="60"/>
      <c r="G488" s="60"/>
      <c r="H488" s="60">
        <v>0</v>
      </c>
      <c r="I488" s="22">
        <f>H488+G488+F488+E488+D488+C488</f>
        <v>55</v>
      </c>
      <c r="J488" s="10">
        <v>24</v>
      </c>
    </row>
    <row r="489" spans="1:10" ht="15.75" x14ac:dyDescent="0.25">
      <c r="A489" s="73" t="s">
        <v>404</v>
      </c>
      <c r="B489" s="73" t="s">
        <v>32</v>
      </c>
      <c r="C489" s="73">
        <f>SUM(C486:C488)</f>
        <v>243</v>
      </c>
      <c r="D489" s="73"/>
      <c r="E489" s="73">
        <f>SUM(E486:E488)</f>
        <v>32</v>
      </c>
      <c r="F489" s="73"/>
      <c r="G489" s="73"/>
      <c r="H489" s="73">
        <v>36</v>
      </c>
      <c r="I489" s="73">
        <f>H489+G489+F489+E489+D489+C489</f>
        <v>311</v>
      </c>
      <c r="J489" s="73">
        <f>SUM(J486:J488)</f>
        <v>89</v>
      </c>
    </row>
    <row r="490" spans="1:10" ht="18.75" x14ac:dyDescent="0.3">
      <c r="A490" s="27" t="s">
        <v>409</v>
      </c>
    </row>
    <row r="491" spans="1:10" ht="15.75" x14ac:dyDescent="0.25">
      <c r="A491" s="10" t="s">
        <v>410</v>
      </c>
      <c r="B491" s="10" t="s">
        <v>9</v>
      </c>
      <c r="C491" s="60">
        <v>70</v>
      </c>
      <c r="D491" s="60"/>
      <c r="E491" s="60">
        <v>58</v>
      </c>
      <c r="F491" s="60">
        <v>4</v>
      </c>
      <c r="G491" s="60"/>
      <c r="H491" s="60">
        <v>130</v>
      </c>
      <c r="I491" s="22">
        <f>H491+G491+F491+E491+D491+C491</f>
        <v>262</v>
      </c>
      <c r="J491" s="10">
        <v>103</v>
      </c>
    </row>
    <row r="492" spans="1:10" ht="15.75" x14ac:dyDescent="0.25">
      <c r="A492" s="10" t="s">
        <v>410</v>
      </c>
      <c r="B492" s="10" t="s">
        <v>219</v>
      </c>
      <c r="C492" s="60">
        <v>70</v>
      </c>
      <c r="D492" s="60"/>
      <c r="E492" s="60">
        <v>37</v>
      </c>
      <c r="F492" s="60">
        <v>5</v>
      </c>
      <c r="G492" s="60"/>
      <c r="H492" s="60">
        <v>110</v>
      </c>
      <c r="I492" s="22">
        <f>H492+G492+F492+E492+D492+C492</f>
        <v>222</v>
      </c>
      <c r="J492" s="10">
        <v>79</v>
      </c>
    </row>
    <row r="493" spans="1:10" ht="15.75" x14ac:dyDescent="0.25">
      <c r="A493" s="10" t="s">
        <v>410</v>
      </c>
      <c r="B493" s="10" t="s">
        <v>112</v>
      </c>
      <c r="C493" s="60">
        <v>70</v>
      </c>
      <c r="D493" s="60"/>
      <c r="E493" s="60">
        <v>34</v>
      </c>
      <c r="F493" s="60">
        <v>3</v>
      </c>
      <c r="G493" s="60"/>
      <c r="H493" s="60">
        <v>20</v>
      </c>
      <c r="I493" s="22">
        <f>H493+G493+F493+E493+D493+C493</f>
        <v>127</v>
      </c>
      <c r="J493" s="10">
        <v>24</v>
      </c>
    </row>
    <row r="494" spans="1:10" ht="15.75" x14ac:dyDescent="0.25">
      <c r="A494" s="10" t="s">
        <v>410</v>
      </c>
      <c r="B494" s="10" t="s">
        <v>411</v>
      </c>
      <c r="C494" s="60">
        <v>0</v>
      </c>
      <c r="D494" s="60"/>
      <c r="E494" s="60">
        <v>23</v>
      </c>
      <c r="F494" s="60">
        <v>15</v>
      </c>
      <c r="G494" s="60"/>
      <c r="H494" s="60">
        <v>0</v>
      </c>
      <c r="I494" s="22">
        <f>H494+G494+F494+E494+D494+C494</f>
        <v>38</v>
      </c>
      <c r="J494" s="10"/>
    </row>
    <row r="495" spans="1:10" ht="15.75" x14ac:dyDescent="0.25">
      <c r="A495" s="73" t="s">
        <v>410</v>
      </c>
      <c r="B495" s="73" t="s">
        <v>16</v>
      </c>
      <c r="C495" s="73">
        <f>SUM(C491:C494)</f>
        <v>210</v>
      </c>
      <c r="D495" s="73"/>
      <c r="E495" s="73">
        <f>SUM(E491:E494)</f>
        <v>152</v>
      </c>
      <c r="F495" s="73">
        <f t="shared" ref="F495" si="44">SUM(F491:F494)</f>
        <v>27</v>
      </c>
      <c r="G495" s="73"/>
      <c r="H495" s="73">
        <f>SUM(H491:H494)</f>
        <v>260</v>
      </c>
      <c r="I495" s="73">
        <f>H495+G495+F495+E495+D495+C495</f>
        <v>649</v>
      </c>
      <c r="J495" s="73">
        <f>SUM(J491:J494)</f>
        <v>206</v>
      </c>
    </row>
    <row r="496" spans="1:10" ht="18.75" x14ac:dyDescent="0.3">
      <c r="A496" s="27" t="s">
        <v>413</v>
      </c>
    </row>
    <row r="497" spans="1:10" ht="47.25" x14ac:dyDescent="0.25">
      <c r="A497" s="10" t="s">
        <v>414</v>
      </c>
      <c r="B497" s="10" t="s">
        <v>69</v>
      </c>
      <c r="C497" s="60">
        <v>70</v>
      </c>
      <c r="D497" s="60"/>
      <c r="E497" s="60">
        <v>63</v>
      </c>
      <c r="F497" s="60">
        <v>20</v>
      </c>
      <c r="G497" s="60">
        <v>0</v>
      </c>
      <c r="H497" s="60">
        <v>0</v>
      </c>
      <c r="I497" s="22">
        <f t="shared" ref="I497:I504" si="45">H497+G497+F497+E497+D497+C497</f>
        <v>153</v>
      </c>
      <c r="J497" s="10">
        <v>31</v>
      </c>
    </row>
    <row r="498" spans="1:10" ht="15.75" x14ac:dyDescent="0.25">
      <c r="A498" s="10" t="s">
        <v>414</v>
      </c>
      <c r="B498" s="10" t="s">
        <v>326</v>
      </c>
      <c r="C498" s="60">
        <v>0</v>
      </c>
      <c r="D498" s="60"/>
      <c r="E498" s="60">
        <v>37</v>
      </c>
      <c r="F498" s="60">
        <v>7</v>
      </c>
      <c r="G498" s="60">
        <v>3</v>
      </c>
      <c r="H498" s="60">
        <v>16</v>
      </c>
      <c r="I498" s="22">
        <f t="shared" si="45"/>
        <v>63</v>
      </c>
      <c r="J498" s="10">
        <v>15</v>
      </c>
    </row>
    <row r="499" spans="1:10" ht="31.5" x14ac:dyDescent="0.25">
      <c r="A499" s="10" t="s">
        <v>414</v>
      </c>
      <c r="B499" s="10" t="s">
        <v>49</v>
      </c>
      <c r="C499" s="60">
        <v>0</v>
      </c>
      <c r="D499" s="60"/>
      <c r="E499" s="60">
        <v>51</v>
      </c>
      <c r="F499" s="60">
        <v>11</v>
      </c>
      <c r="G499" s="60">
        <v>12</v>
      </c>
      <c r="H499" s="60">
        <v>54</v>
      </c>
      <c r="I499" s="22">
        <f t="shared" si="45"/>
        <v>128</v>
      </c>
      <c r="J499" s="10">
        <v>37</v>
      </c>
    </row>
    <row r="500" spans="1:10" ht="15.75" x14ac:dyDescent="0.25">
      <c r="A500" s="10" t="s">
        <v>414</v>
      </c>
      <c r="B500" s="10" t="s">
        <v>415</v>
      </c>
      <c r="C500" s="60">
        <v>0</v>
      </c>
      <c r="D500" s="60"/>
      <c r="E500" s="60">
        <v>30</v>
      </c>
      <c r="F500" s="60">
        <v>5</v>
      </c>
      <c r="G500" s="60">
        <v>5</v>
      </c>
      <c r="H500" s="60">
        <v>25</v>
      </c>
      <c r="I500" s="22">
        <f t="shared" si="45"/>
        <v>65</v>
      </c>
      <c r="J500" s="10">
        <v>23</v>
      </c>
    </row>
    <row r="501" spans="1:10" ht="15.75" x14ac:dyDescent="0.25">
      <c r="A501" s="10" t="s">
        <v>414</v>
      </c>
      <c r="B501" s="10" t="s">
        <v>226</v>
      </c>
      <c r="C501" s="60">
        <v>0</v>
      </c>
      <c r="D501" s="60"/>
      <c r="E501" s="60">
        <v>54</v>
      </c>
      <c r="F501" s="60">
        <v>14</v>
      </c>
      <c r="G501" s="60">
        <v>18</v>
      </c>
      <c r="H501" s="60">
        <v>40</v>
      </c>
      <c r="I501" s="22">
        <f t="shared" si="45"/>
        <v>126</v>
      </c>
      <c r="J501" s="10">
        <v>37</v>
      </c>
    </row>
    <row r="502" spans="1:10" ht="15.75" x14ac:dyDescent="0.25">
      <c r="A502" s="10" t="s">
        <v>414</v>
      </c>
      <c r="B502" s="10" t="s">
        <v>29</v>
      </c>
      <c r="C502" s="60">
        <v>0</v>
      </c>
      <c r="D502" s="60"/>
      <c r="E502" s="60">
        <v>17</v>
      </c>
      <c r="F502" s="60">
        <v>5</v>
      </c>
      <c r="G502" s="60">
        <v>9</v>
      </c>
      <c r="H502" s="60">
        <v>65</v>
      </c>
      <c r="I502" s="22">
        <f t="shared" si="45"/>
        <v>96</v>
      </c>
      <c r="J502" s="10"/>
    </row>
    <row r="503" spans="1:10" ht="15.75" x14ac:dyDescent="0.25">
      <c r="A503" s="10" t="s">
        <v>414</v>
      </c>
      <c r="B503" s="10" t="s">
        <v>27</v>
      </c>
      <c r="C503" s="60">
        <v>76</v>
      </c>
      <c r="D503" s="60"/>
      <c r="E503" s="60">
        <v>169</v>
      </c>
      <c r="F503" s="60">
        <v>80</v>
      </c>
      <c r="G503" s="60">
        <v>36</v>
      </c>
      <c r="H503" s="60">
        <v>252</v>
      </c>
      <c r="I503" s="22">
        <f t="shared" si="45"/>
        <v>613</v>
      </c>
      <c r="J503" s="10">
        <v>175</v>
      </c>
    </row>
    <row r="504" spans="1:10" ht="15.75" x14ac:dyDescent="0.25">
      <c r="A504" s="73" t="s">
        <v>414</v>
      </c>
      <c r="B504" s="73" t="s">
        <v>16</v>
      </c>
      <c r="C504" s="73">
        <f>SUM(C497:C503)</f>
        <v>146</v>
      </c>
      <c r="D504" s="73"/>
      <c r="E504" s="73">
        <f>SUM(E497:E503)</f>
        <v>421</v>
      </c>
      <c r="F504" s="73">
        <f>SUM(F497:F503)</f>
        <v>142</v>
      </c>
      <c r="G504" s="73">
        <f>SUM(G497:G503)</f>
        <v>83</v>
      </c>
      <c r="H504" s="73">
        <f>SUM(H497:H503)</f>
        <v>452</v>
      </c>
      <c r="I504" s="73">
        <f t="shared" si="45"/>
        <v>1244</v>
      </c>
      <c r="J504" s="73">
        <f>J497+J498+J499+J500+J501+J502+J503</f>
        <v>318</v>
      </c>
    </row>
    <row r="505" spans="1:10" ht="18.75" x14ac:dyDescent="0.3">
      <c r="A505" s="27" t="s">
        <v>416</v>
      </c>
    </row>
    <row r="506" spans="1:10" ht="15.75" x14ac:dyDescent="0.25">
      <c r="A506" s="10" t="s">
        <v>417</v>
      </c>
      <c r="B506" s="10" t="s">
        <v>27</v>
      </c>
      <c r="C506" s="60">
        <v>198</v>
      </c>
      <c r="D506" s="60">
        <v>48</v>
      </c>
      <c r="E506" s="60">
        <v>327</v>
      </c>
      <c r="F506" s="60">
        <v>169</v>
      </c>
      <c r="G506" s="60"/>
      <c r="H506" s="60">
        <v>731</v>
      </c>
      <c r="I506" s="22">
        <f t="shared" ref="I506:I512" si="46">H506+G506+F506+E506+D506+C506</f>
        <v>1473</v>
      </c>
      <c r="J506" s="10">
        <v>470</v>
      </c>
    </row>
    <row r="507" spans="1:10" ht="15.75" x14ac:dyDescent="0.25">
      <c r="A507" s="10" t="s">
        <v>417</v>
      </c>
      <c r="B507" s="10" t="s">
        <v>29</v>
      </c>
      <c r="C507" s="60">
        <v>88</v>
      </c>
      <c r="D507" s="60">
        <v>45</v>
      </c>
      <c r="E507" s="60">
        <v>55</v>
      </c>
      <c r="F507" s="60">
        <v>27</v>
      </c>
      <c r="G507" s="60"/>
      <c r="H507" s="60">
        <v>372</v>
      </c>
      <c r="I507" s="22">
        <f t="shared" si="46"/>
        <v>587</v>
      </c>
      <c r="J507" s="10">
        <v>221</v>
      </c>
    </row>
    <row r="508" spans="1:10" ht="15.75" x14ac:dyDescent="0.25">
      <c r="A508" s="10" t="s">
        <v>417</v>
      </c>
      <c r="B508" s="10" t="s">
        <v>212</v>
      </c>
      <c r="C508" s="60">
        <v>0</v>
      </c>
      <c r="D508" s="60">
        <v>0</v>
      </c>
      <c r="E508" s="60">
        <v>72</v>
      </c>
      <c r="F508" s="60">
        <v>0</v>
      </c>
      <c r="G508" s="60"/>
      <c r="H508" s="60">
        <v>0</v>
      </c>
      <c r="I508" s="22">
        <f t="shared" si="46"/>
        <v>72</v>
      </c>
      <c r="J508" s="10">
        <v>23</v>
      </c>
    </row>
    <row r="509" spans="1:10" ht="15.75" x14ac:dyDescent="0.25">
      <c r="A509" s="10" t="s">
        <v>417</v>
      </c>
      <c r="B509" s="10" t="s">
        <v>306</v>
      </c>
      <c r="C509" s="60">
        <v>0</v>
      </c>
      <c r="D509" s="60">
        <v>0</v>
      </c>
      <c r="E509" s="60">
        <v>79</v>
      </c>
      <c r="F509" s="60">
        <v>0</v>
      </c>
      <c r="G509" s="60"/>
      <c r="H509" s="60">
        <v>0</v>
      </c>
      <c r="I509" s="22">
        <f t="shared" si="46"/>
        <v>79</v>
      </c>
      <c r="J509" s="10">
        <v>24</v>
      </c>
    </row>
    <row r="510" spans="1:10" ht="15.75" x14ac:dyDescent="0.25">
      <c r="A510" s="10" t="s">
        <v>417</v>
      </c>
      <c r="B510" s="10" t="s">
        <v>228</v>
      </c>
      <c r="C510" s="60">
        <v>0</v>
      </c>
      <c r="D510" s="60">
        <v>0</v>
      </c>
      <c r="E510" s="60">
        <v>65</v>
      </c>
      <c r="F510" s="60">
        <v>0</v>
      </c>
      <c r="G510" s="60"/>
      <c r="H510" s="60">
        <v>0</v>
      </c>
      <c r="I510" s="22">
        <f t="shared" si="46"/>
        <v>65</v>
      </c>
      <c r="J510" s="10">
        <v>27</v>
      </c>
    </row>
    <row r="511" spans="1:10" ht="31.5" x14ac:dyDescent="0.25">
      <c r="A511" s="10" t="s">
        <v>417</v>
      </c>
      <c r="B511" s="10" t="s">
        <v>418</v>
      </c>
      <c r="C511" s="60">
        <v>0</v>
      </c>
      <c r="D511" s="60">
        <v>0</v>
      </c>
      <c r="E511" s="60">
        <v>87</v>
      </c>
      <c r="F511" s="60">
        <v>0</v>
      </c>
      <c r="G511" s="60"/>
      <c r="H511" s="60">
        <v>0</v>
      </c>
      <c r="I511" s="22">
        <f t="shared" si="46"/>
        <v>87</v>
      </c>
      <c r="J511" s="10">
        <v>27</v>
      </c>
    </row>
    <row r="512" spans="1:10" ht="15.75" x14ac:dyDescent="0.25">
      <c r="A512" s="73" t="s">
        <v>417</v>
      </c>
      <c r="B512" s="73" t="s">
        <v>16</v>
      </c>
      <c r="C512" s="73">
        <f>SUM(C506:C511)</f>
        <v>286</v>
      </c>
      <c r="D512" s="73">
        <f>SUM(D506:D511)</f>
        <v>93</v>
      </c>
      <c r="E512" s="73">
        <f>SUM(E506:E511)</f>
        <v>685</v>
      </c>
      <c r="F512" s="73">
        <f>SUM(F506:F511)</f>
        <v>196</v>
      </c>
      <c r="G512" s="73"/>
      <c r="H512" s="73">
        <f>SUM(H506:H511)</f>
        <v>1103</v>
      </c>
      <c r="I512" s="73">
        <f t="shared" si="46"/>
        <v>2363</v>
      </c>
      <c r="J512" s="73">
        <f>SUM(J506:J511)</f>
        <v>792</v>
      </c>
    </row>
    <row r="513" spans="1:10" ht="18.75" x14ac:dyDescent="0.3">
      <c r="A513" s="27" t="s">
        <v>420</v>
      </c>
    </row>
    <row r="514" spans="1:10" ht="15.75" x14ac:dyDescent="0.25">
      <c r="A514" s="10" t="s">
        <v>421</v>
      </c>
      <c r="B514" s="10" t="s">
        <v>27</v>
      </c>
      <c r="C514" s="60">
        <v>73</v>
      </c>
      <c r="D514" s="60"/>
      <c r="E514" s="60">
        <v>265</v>
      </c>
      <c r="F514" s="60">
        <v>145</v>
      </c>
      <c r="G514" s="60"/>
      <c r="H514" s="60">
        <v>320</v>
      </c>
      <c r="I514" s="22">
        <f t="shared" ref="I514:I525" si="47">H514+G514+F514+E514+D514+C514</f>
        <v>803</v>
      </c>
      <c r="J514" s="10">
        <v>274</v>
      </c>
    </row>
    <row r="515" spans="1:10" ht="15.75" x14ac:dyDescent="0.25">
      <c r="A515" s="10" t="s">
        <v>421</v>
      </c>
      <c r="B515" s="10" t="s">
        <v>29</v>
      </c>
      <c r="C515" s="60">
        <v>0</v>
      </c>
      <c r="D515" s="60"/>
      <c r="E515" s="60">
        <v>83</v>
      </c>
      <c r="F515" s="60">
        <v>42</v>
      </c>
      <c r="G515" s="60"/>
      <c r="H515" s="60">
        <v>120</v>
      </c>
      <c r="I515" s="22">
        <f t="shared" si="47"/>
        <v>245</v>
      </c>
      <c r="J515" s="10">
        <v>87</v>
      </c>
    </row>
    <row r="516" spans="1:10" ht="15.75" x14ac:dyDescent="0.25">
      <c r="A516" s="10" t="s">
        <v>421</v>
      </c>
      <c r="B516" s="10" t="s">
        <v>422</v>
      </c>
      <c r="C516" s="60">
        <v>0</v>
      </c>
      <c r="D516" s="60"/>
      <c r="E516" s="60">
        <v>139</v>
      </c>
      <c r="F516" s="60">
        <v>72</v>
      </c>
      <c r="G516" s="60"/>
      <c r="H516" s="60">
        <v>0</v>
      </c>
      <c r="I516" s="22">
        <f t="shared" si="47"/>
        <v>211</v>
      </c>
      <c r="J516" s="10">
        <v>77</v>
      </c>
    </row>
    <row r="517" spans="1:10" ht="15.75" x14ac:dyDescent="0.25">
      <c r="A517" s="10" t="s">
        <v>421</v>
      </c>
      <c r="B517" s="10" t="s">
        <v>222</v>
      </c>
      <c r="C517" s="60">
        <v>0</v>
      </c>
      <c r="D517" s="60"/>
      <c r="E517" s="60">
        <v>45</v>
      </c>
      <c r="F517" s="60">
        <v>0</v>
      </c>
      <c r="G517" s="60"/>
      <c r="H517" s="60">
        <v>0</v>
      </c>
      <c r="I517" s="22">
        <f t="shared" si="47"/>
        <v>45</v>
      </c>
      <c r="J517" s="10">
        <v>16</v>
      </c>
    </row>
    <row r="518" spans="1:10" ht="15.75" x14ac:dyDescent="0.25">
      <c r="A518" s="10" t="s">
        <v>421</v>
      </c>
      <c r="B518" s="10" t="s">
        <v>133</v>
      </c>
      <c r="C518" s="60">
        <v>0</v>
      </c>
      <c r="D518" s="60"/>
      <c r="E518" s="60">
        <v>62</v>
      </c>
      <c r="F518" s="60">
        <v>32</v>
      </c>
      <c r="G518" s="60"/>
      <c r="H518" s="60">
        <v>81</v>
      </c>
      <c r="I518" s="22">
        <f t="shared" si="47"/>
        <v>175</v>
      </c>
      <c r="J518" s="10">
        <v>45</v>
      </c>
    </row>
    <row r="519" spans="1:10" ht="15.75" x14ac:dyDescent="0.25">
      <c r="A519" s="10" t="s">
        <v>421</v>
      </c>
      <c r="B519" s="10" t="s">
        <v>226</v>
      </c>
      <c r="C519" s="60">
        <v>0</v>
      </c>
      <c r="D519" s="60"/>
      <c r="E519" s="60">
        <v>162</v>
      </c>
      <c r="F519" s="60">
        <v>36</v>
      </c>
      <c r="G519" s="60"/>
      <c r="H519" s="60">
        <v>158</v>
      </c>
      <c r="I519" s="22">
        <f t="shared" si="47"/>
        <v>356</v>
      </c>
      <c r="J519" s="10">
        <v>133</v>
      </c>
    </row>
    <row r="520" spans="1:10" ht="15.75" x14ac:dyDescent="0.25">
      <c r="A520" s="10" t="s">
        <v>421</v>
      </c>
      <c r="B520" s="10" t="s">
        <v>9</v>
      </c>
      <c r="C520" s="60">
        <v>0</v>
      </c>
      <c r="D520" s="60"/>
      <c r="E520" s="60">
        <v>74</v>
      </c>
      <c r="F520" s="60">
        <v>27</v>
      </c>
      <c r="G520" s="60"/>
      <c r="H520" s="60">
        <v>46</v>
      </c>
      <c r="I520" s="22">
        <f t="shared" si="47"/>
        <v>147</v>
      </c>
      <c r="J520" s="10">
        <v>72</v>
      </c>
    </row>
    <row r="521" spans="1:10" ht="31.5" x14ac:dyDescent="0.25">
      <c r="A521" s="10" t="s">
        <v>421</v>
      </c>
      <c r="B521" s="10" t="s">
        <v>423</v>
      </c>
      <c r="C521" s="60">
        <v>0</v>
      </c>
      <c r="D521" s="60"/>
      <c r="E521" s="60">
        <v>105</v>
      </c>
      <c r="F521" s="60">
        <v>18</v>
      </c>
      <c r="G521" s="60"/>
      <c r="H521" s="60">
        <v>0</v>
      </c>
      <c r="I521" s="22">
        <f t="shared" si="47"/>
        <v>123</v>
      </c>
      <c r="J521" s="10">
        <v>61</v>
      </c>
    </row>
    <row r="522" spans="1:10" ht="47.25" x14ac:dyDescent="0.25">
      <c r="A522" s="10" t="s">
        <v>421</v>
      </c>
      <c r="B522" s="10" t="s">
        <v>50</v>
      </c>
      <c r="C522" s="60">
        <v>73</v>
      </c>
      <c r="D522" s="60"/>
      <c r="E522" s="60">
        <v>165</v>
      </c>
      <c r="F522" s="60">
        <v>40</v>
      </c>
      <c r="G522" s="60"/>
      <c r="H522" s="60">
        <v>51</v>
      </c>
      <c r="I522" s="22">
        <f t="shared" si="47"/>
        <v>329</v>
      </c>
      <c r="J522" s="10">
        <v>87</v>
      </c>
    </row>
    <row r="523" spans="1:10" ht="31.5" x14ac:dyDescent="0.25">
      <c r="A523" s="10" t="s">
        <v>421</v>
      </c>
      <c r="B523" s="10" t="s">
        <v>10</v>
      </c>
      <c r="C523" s="60">
        <v>22</v>
      </c>
      <c r="D523" s="60"/>
      <c r="E523" s="60">
        <v>78</v>
      </c>
      <c r="F523" s="60">
        <v>42</v>
      </c>
      <c r="G523" s="60"/>
      <c r="H523" s="60">
        <v>0</v>
      </c>
      <c r="I523" s="22">
        <f t="shared" si="47"/>
        <v>142</v>
      </c>
      <c r="J523" s="10">
        <v>56</v>
      </c>
    </row>
    <row r="524" spans="1:10" ht="15.75" x14ac:dyDescent="0.25">
      <c r="A524" s="10" t="s">
        <v>421</v>
      </c>
      <c r="B524" s="10" t="s">
        <v>73</v>
      </c>
      <c r="C524" s="60">
        <v>0</v>
      </c>
      <c r="D524" s="60"/>
      <c r="E524" s="60">
        <v>54</v>
      </c>
      <c r="F524" s="60">
        <v>37</v>
      </c>
      <c r="G524" s="60"/>
      <c r="H524" s="60">
        <v>27</v>
      </c>
      <c r="I524" s="22">
        <f t="shared" si="47"/>
        <v>118</v>
      </c>
      <c r="J524" s="10">
        <v>48</v>
      </c>
    </row>
    <row r="525" spans="1:10" ht="15.75" x14ac:dyDescent="0.25">
      <c r="A525" s="73" t="s">
        <v>421</v>
      </c>
      <c r="B525" s="73" t="s">
        <v>16</v>
      </c>
      <c r="C525" s="73">
        <f>SUM(C514:C524)</f>
        <v>168</v>
      </c>
      <c r="D525" s="73"/>
      <c r="E525" s="73">
        <f>SUM(E514:E524)</f>
        <v>1232</v>
      </c>
      <c r="F525" s="73">
        <f>SUM(F514:F524)</f>
        <v>491</v>
      </c>
      <c r="G525" s="73"/>
      <c r="H525" s="73">
        <f>SUM(H514:H524)</f>
        <v>803</v>
      </c>
      <c r="I525" s="73">
        <f t="shared" si="47"/>
        <v>2694</v>
      </c>
      <c r="J525" s="73">
        <f>SUM(J514:J524)</f>
        <v>956</v>
      </c>
    </row>
    <row r="526" spans="1:10" ht="18.75" x14ac:dyDescent="0.3">
      <c r="A526" s="27" t="s">
        <v>425</v>
      </c>
    </row>
    <row r="527" spans="1:10" ht="15.75" x14ac:dyDescent="0.25">
      <c r="A527" s="10" t="s">
        <v>426</v>
      </c>
      <c r="B527" s="10" t="s">
        <v>149</v>
      </c>
      <c r="C527" s="60"/>
      <c r="D527" s="60">
        <v>74</v>
      </c>
      <c r="E527" s="60"/>
      <c r="F527" s="60">
        <v>98</v>
      </c>
      <c r="G527" s="60"/>
      <c r="H527" s="60"/>
      <c r="I527" s="22">
        <f t="shared" ref="I527:I532" si="48">F527+D527</f>
        <v>172</v>
      </c>
      <c r="J527" s="10">
        <v>55</v>
      </c>
    </row>
    <row r="528" spans="1:10" ht="15.75" x14ac:dyDescent="0.25">
      <c r="A528" s="10" t="s">
        <v>426</v>
      </c>
      <c r="B528" s="10" t="s">
        <v>151</v>
      </c>
      <c r="C528" s="60"/>
      <c r="D528" s="60">
        <v>229</v>
      </c>
      <c r="E528" s="60"/>
      <c r="F528" s="60">
        <v>170</v>
      </c>
      <c r="G528" s="60"/>
      <c r="H528" s="60"/>
      <c r="I528" s="22">
        <f t="shared" si="48"/>
        <v>399</v>
      </c>
      <c r="J528" s="10">
        <v>131</v>
      </c>
    </row>
    <row r="529" spans="1:10" ht="15.75" x14ac:dyDescent="0.25">
      <c r="A529" s="10" t="s">
        <v>426</v>
      </c>
      <c r="B529" s="10" t="s">
        <v>157</v>
      </c>
      <c r="C529" s="60"/>
      <c r="D529" s="60">
        <v>131</v>
      </c>
      <c r="E529" s="60"/>
      <c r="F529" s="60">
        <v>38</v>
      </c>
      <c r="G529" s="60"/>
      <c r="H529" s="60"/>
      <c r="I529" s="22">
        <f t="shared" si="48"/>
        <v>169</v>
      </c>
      <c r="J529" s="10">
        <v>25</v>
      </c>
    </row>
    <row r="530" spans="1:10" ht="15.75" x14ac:dyDescent="0.25">
      <c r="A530" s="10" t="s">
        <v>426</v>
      </c>
      <c r="B530" s="10" t="s">
        <v>141</v>
      </c>
      <c r="C530" s="60"/>
      <c r="D530" s="60">
        <v>0</v>
      </c>
      <c r="E530" s="60"/>
      <c r="F530" s="60">
        <v>164</v>
      </c>
      <c r="G530" s="60"/>
      <c r="H530" s="60"/>
      <c r="I530" s="22">
        <f t="shared" si="48"/>
        <v>164</v>
      </c>
      <c r="J530" s="10">
        <v>54</v>
      </c>
    </row>
    <row r="531" spans="1:10" ht="15.75" x14ac:dyDescent="0.25">
      <c r="A531" s="10" t="s">
        <v>426</v>
      </c>
      <c r="B531" s="10" t="s">
        <v>137</v>
      </c>
      <c r="C531" s="60"/>
      <c r="D531" s="60">
        <v>72</v>
      </c>
      <c r="E531" s="60"/>
      <c r="F531" s="60">
        <v>0</v>
      </c>
      <c r="G531" s="60"/>
      <c r="H531" s="60"/>
      <c r="I531" s="22">
        <f t="shared" si="48"/>
        <v>72</v>
      </c>
      <c r="J531" s="10">
        <v>23</v>
      </c>
    </row>
    <row r="532" spans="1:10" ht="15.75" x14ac:dyDescent="0.25">
      <c r="A532" s="73" t="s">
        <v>426</v>
      </c>
      <c r="B532" s="73" t="s">
        <v>32</v>
      </c>
      <c r="C532" s="73"/>
      <c r="D532" s="73">
        <f>SUM(D527:D531)</f>
        <v>506</v>
      </c>
      <c r="E532" s="73"/>
      <c r="F532" s="73">
        <f>SUM(F527:F531)</f>
        <v>470</v>
      </c>
      <c r="G532" s="73"/>
      <c r="H532" s="73"/>
      <c r="I532" s="73">
        <f t="shared" si="48"/>
        <v>976</v>
      </c>
      <c r="J532" s="73">
        <f>SUM(J527:J531)</f>
        <v>288</v>
      </c>
    </row>
    <row r="533" spans="1:10" ht="18.75" x14ac:dyDescent="0.3">
      <c r="A533" s="27" t="s">
        <v>429</v>
      </c>
    </row>
    <row r="534" spans="1:10" ht="15.75" x14ac:dyDescent="0.25">
      <c r="A534" s="10" t="s">
        <v>430</v>
      </c>
      <c r="B534" s="10" t="s">
        <v>356</v>
      </c>
      <c r="C534" s="60">
        <v>129</v>
      </c>
      <c r="D534" s="60">
        <v>9</v>
      </c>
      <c r="E534" s="60"/>
      <c r="F534" s="60"/>
      <c r="G534" s="60"/>
      <c r="H534" s="60"/>
      <c r="I534" s="22">
        <f>D534+C534</f>
        <v>138</v>
      </c>
      <c r="J534" s="10">
        <v>30</v>
      </c>
    </row>
    <row r="535" spans="1:10" ht="15.75" x14ac:dyDescent="0.25">
      <c r="A535" s="10" t="s">
        <v>430</v>
      </c>
      <c r="B535" s="10" t="s">
        <v>189</v>
      </c>
      <c r="C535" s="60">
        <v>24</v>
      </c>
      <c r="D535" s="60">
        <v>2</v>
      </c>
      <c r="E535" s="60"/>
      <c r="F535" s="60"/>
      <c r="G535" s="60"/>
      <c r="H535" s="60"/>
      <c r="I535" s="22">
        <f>D535+C535</f>
        <v>26</v>
      </c>
      <c r="J535" s="10">
        <v>6</v>
      </c>
    </row>
    <row r="536" spans="1:10" ht="15.75" x14ac:dyDescent="0.25">
      <c r="A536" s="10" t="s">
        <v>430</v>
      </c>
      <c r="B536" s="10" t="s">
        <v>190</v>
      </c>
      <c r="C536" s="60">
        <v>15</v>
      </c>
      <c r="D536" s="60">
        <v>3</v>
      </c>
      <c r="E536" s="60"/>
      <c r="F536" s="60"/>
      <c r="G536" s="60"/>
      <c r="H536" s="60"/>
      <c r="I536" s="22">
        <f>D536+C536</f>
        <v>18</v>
      </c>
      <c r="J536" s="10">
        <v>8</v>
      </c>
    </row>
    <row r="537" spans="1:10" ht="15.75" x14ac:dyDescent="0.25">
      <c r="A537" s="10" t="s">
        <v>430</v>
      </c>
      <c r="B537" s="10" t="s">
        <v>191</v>
      </c>
      <c r="C537" s="60">
        <v>2</v>
      </c>
      <c r="D537" s="60">
        <v>0</v>
      </c>
      <c r="E537" s="60"/>
      <c r="F537" s="60"/>
      <c r="G537" s="60"/>
      <c r="H537" s="60"/>
      <c r="I537" s="22">
        <f>D537+C537</f>
        <v>2</v>
      </c>
      <c r="J537" s="10">
        <v>1</v>
      </c>
    </row>
    <row r="538" spans="1:10" ht="15.75" x14ac:dyDescent="0.25">
      <c r="A538" s="73" t="s">
        <v>430</v>
      </c>
      <c r="B538" s="73" t="s">
        <v>32</v>
      </c>
      <c r="C538" s="73">
        <f>SUM(C534:C537)</f>
        <v>170</v>
      </c>
      <c r="D538" s="73">
        <f>SUM(D534:D537)</f>
        <v>14</v>
      </c>
      <c r="E538" s="73"/>
      <c r="F538" s="73"/>
      <c r="G538" s="73"/>
      <c r="H538" s="73"/>
      <c r="I538" s="73">
        <f>D538+C538</f>
        <v>184</v>
      </c>
      <c r="J538" s="73">
        <f>SUM(J534:J537)</f>
        <v>45</v>
      </c>
    </row>
    <row r="539" spans="1:10" ht="18.75" x14ac:dyDescent="0.3">
      <c r="A539" s="27" t="s">
        <v>431</v>
      </c>
    </row>
    <row r="540" spans="1:10" ht="15.75" x14ac:dyDescent="0.25">
      <c r="A540" s="10" t="s">
        <v>432</v>
      </c>
      <c r="B540" s="10" t="s">
        <v>157</v>
      </c>
      <c r="C540" s="60"/>
      <c r="D540" s="60"/>
      <c r="E540" s="60"/>
      <c r="F540" s="60">
        <v>188</v>
      </c>
      <c r="G540" s="60"/>
      <c r="H540" s="60"/>
      <c r="I540" s="22">
        <f t="shared" ref="I540:I546" si="49">F540</f>
        <v>188</v>
      </c>
      <c r="J540" s="10">
        <v>71</v>
      </c>
    </row>
    <row r="541" spans="1:10" ht="15.75" x14ac:dyDescent="0.25">
      <c r="A541" s="10" t="s">
        <v>432</v>
      </c>
      <c r="B541" s="10" t="s">
        <v>149</v>
      </c>
      <c r="C541" s="60"/>
      <c r="D541" s="60"/>
      <c r="E541" s="60"/>
      <c r="F541" s="60">
        <v>173</v>
      </c>
      <c r="G541" s="60"/>
      <c r="H541" s="60"/>
      <c r="I541" s="22">
        <f t="shared" si="49"/>
        <v>173</v>
      </c>
      <c r="J541" s="10">
        <v>70</v>
      </c>
    </row>
    <row r="542" spans="1:10" ht="15.75" x14ac:dyDescent="0.25">
      <c r="A542" s="10" t="s">
        <v>432</v>
      </c>
      <c r="B542" s="10" t="s">
        <v>433</v>
      </c>
      <c r="C542" s="60"/>
      <c r="D542" s="60"/>
      <c r="E542" s="60"/>
      <c r="F542" s="60">
        <v>103</v>
      </c>
      <c r="G542" s="60"/>
      <c r="H542" s="60"/>
      <c r="I542" s="22">
        <f t="shared" si="49"/>
        <v>103</v>
      </c>
      <c r="J542" s="10">
        <v>103</v>
      </c>
    </row>
    <row r="543" spans="1:10" ht="15.75" x14ac:dyDescent="0.25">
      <c r="A543" s="10" t="s">
        <v>432</v>
      </c>
      <c r="B543" s="10" t="s">
        <v>434</v>
      </c>
      <c r="C543" s="60"/>
      <c r="D543" s="60"/>
      <c r="E543" s="60"/>
      <c r="F543" s="60">
        <v>171</v>
      </c>
      <c r="G543" s="60"/>
      <c r="H543" s="60"/>
      <c r="I543" s="22">
        <f t="shared" si="49"/>
        <v>171</v>
      </c>
      <c r="J543" s="10">
        <v>40</v>
      </c>
    </row>
    <row r="544" spans="1:10" ht="15.75" x14ac:dyDescent="0.25">
      <c r="A544" s="10" t="s">
        <v>432</v>
      </c>
      <c r="B544" s="10" t="s">
        <v>141</v>
      </c>
      <c r="C544" s="60"/>
      <c r="D544" s="60"/>
      <c r="E544" s="60"/>
      <c r="F544" s="60">
        <v>638</v>
      </c>
      <c r="G544" s="60"/>
      <c r="H544" s="60"/>
      <c r="I544" s="22">
        <f t="shared" si="49"/>
        <v>638</v>
      </c>
      <c r="J544" s="10">
        <v>185</v>
      </c>
    </row>
    <row r="545" spans="1:10" ht="15.75" x14ac:dyDescent="0.25">
      <c r="A545" s="10" t="s">
        <v>432</v>
      </c>
      <c r="B545" s="10" t="s">
        <v>151</v>
      </c>
      <c r="C545" s="60"/>
      <c r="D545" s="60"/>
      <c r="E545" s="60"/>
      <c r="F545" s="60">
        <v>216</v>
      </c>
      <c r="G545" s="60"/>
      <c r="H545" s="60"/>
      <c r="I545" s="22">
        <f t="shared" si="49"/>
        <v>216</v>
      </c>
      <c r="J545" s="10">
        <v>71</v>
      </c>
    </row>
    <row r="546" spans="1:10" ht="15.75" x14ac:dyDescent="0.25">
      <c r="A546" s="73" t="s">
        <v>432</v>
      </c>
      <c r="B546" s="73" t="s">
        <v>32</v>
      </c>
      <c r="C546" s="73"/>
      <c r="D546" s="73"/>
      <c r="E546" s="73"/>
      <c r="F546" s="73">
        <f>SUM(F540:F545)</f>
        <v>1489</v>
      </c>
      <c r="G546" s="73"/>
      <c r="H546" s="73"/>
      <c r="I546" s="73">
        <f t="shared" si="49"/>
        <v>1489</v>
      </c>
      <c r="J546" s="73">
        <f>SUM(J540:J545)</f>
        <v>540</v>
      </c>
    </row>
    <row r="547" spans="1:10" ht="18.75" x14ac:dyDescent="0.3">
      <c r="A547" s="27" t="s">
        <v>436</v>
      </c>
    </row>
    <row r="548" spans="1:10" ht="15.75" x14ac:dyDescent="0.25">
      <c r="A548" s="10" t="s">
        <v>437</v>
      </c>
      <c r="B548" s="10" t="s">
        <v>27</v>
      </c>
      <c r="C548" s="60"/>
      <c r="D548" s="60"/>
      <c r="E548" s="60">
        <v>69</v>
      </c>
      <c r="F548" s="60">
        <v>24</v>
      </c>
      <c r="G548" s="60"/>
      <c r="H548" s="60">
        <v>89</v>
      </c>
      <c r="I548" s="22">
        <f>H548+G548+F548+E548</f>
        <v>182</v>
      </c>
      <c r="J548" s="10">
        <v>52</v>
      </c>
    </row>
    <row r="549" spans="1:10" ht="15.75" x14ac:dyDescent="0.25">
      <c r="A549" s="10" t="s">
        <v>437</v>
      </c>
      <c r="B549" s="10" t="s">
        <v>212</v>
      </c>
      <c r="C549" s="60"/>
      <c r="D549" s="60"/>
      <c r="E549" s="60">
        <v>38</v>
      </c>
      <c r="F549" s="60">
        <v>9</v>
      </c>
      <c r="G549" s="60"/>
      <c r="H549" s="60">
        <v>0</v>
      </c>
      <c r="I549" s="22">
        <f>H549+G549+F549+E549</f>
        <v>47</v>
      </c>
      <c r="J549" s="10">
        <v>27</v>
      </c>
    </row>
    <row r="550" spans="1:10" ht="15.75" x14ac:dyDescent="0.25">
      <c r="A550" s="73" t="s">
        <v>437</v>
      </c>
      <c r="B550" s="73"/>
      <c r="C550" s="73"/>
      <c r="D550" s="73"/>
      <c r="E550" s="73">
        <f>SUM(E548:E549)</f>
        <v>107</v>
      </c>
      <c r="F550" s="73">
        <f>SUM(F548:F549)</f>
        <v>33</v>
      </c>
      <c r="G550" s="73"/>
      <c r="H550" s="73">
        <f>SUM(H548:H549)</f>
        <v>89</v>
      </c>
      <c r="I550" s="73">
        <f>H550+G550+F550+E550</f>
        <v>229</v>
      </c>
      <c r="J550" s="73">
        <f>SUM(J548:J549)</f>
        <v>79</v>
      </c>
    </row>
    <row r="551" spans="1:10" ht="18.75" x14ac:dyDescent="0.3">
      <c r="A551" s="27" t="s">
        <v>439</v>
      </c>
    </row>
    <row r="552" spans="1:10" ht="24" x14ac:dyDescent="0.25">
      <c r="A552" s="30" t="s">
        <v>440</v>
      </c>
      <c r="B552" s="10" t="s">
        <v>27</v>
      </c>
      <c r="C552" s="60"/>
      <c r="D552" s="60"/>
      <c r="E552" s="60">
        <v>73</v>
      </c>
      <c r="F552" s="60">
        <v>50</v>
      </c>
      <c r="G552" s="60"/>
      <c r="H552" s="60">
        <v>49</v>
      </c>
      <c r="I552" s="22">
        <f t="shared" ref="I552:I559" si="50">H552+G552+F552+E552</f>
        <v>172</v>
      </c>
      <c r="J552" s="10">
        <v>87</v>
      </c>
    </row>
    <row r="553" spans="1:10" ht="24" x14ac:dyDescent="0.25">
      <c r="A553" s="30" t="s">
        <v>440</v>
      </c>
      <c r="B553" s="10" t="s">
        <v>29</v>
      </c>
      <c r="C553" s="60"/>
      <c r="D553" s="60"/>
      <c r="E553" s="60">
        <v>57</v>
      </c>
      <c r="F553" s="60">
        <v>41</v>
      </c>
      <c r="G553" s="60"/>
      <c r="H553" s="60">
        <v>30</v>
      </c>
      <c r="I553" s="22">
        <f t="shared" si="50"/>
        <v>128</v>
      </c>
      <c r="J553" s="10">
        <v>56</v>
      </c>
    </row>
    <row r="554" spans="1:10" ht="47.25" x14ac:dyDescent="0.25">
      <c r="A554" s="30" t="s">
        <v>440</v>
      </c>
      <c r="B554" s="10" t="s">
        <v>441</v>
      </c>
      <c r="C554" s="60"/>
      <c r="D554" s="60"/>
      <c r="E554" s="60">
        <v>67</v>
      </c>
      <c r="F554" s="60">
        <v>33</v>
      </c>
      <c r="G554" s="60"/>
      <c r="H554" s="60">
        <v>0</v>
      </c>
      <c r="I554" s="22">
        <f t="shared" si="50"/>
        <v>100</v>
      </c>
      <c r="J554" s="10">
        <v>26</v>
      </c>
    </row>
    <row r="555" spans="1:10" ht="24" x14ac:dyDescent="0.25">
      <c r="A555" s="30" t="s">
        <v>440</v>
      </c>
      <c r="B555" s="10" t="s">
        <v>442</v>
      </c>
      <c r="C555" s="60"/>
      <c r="D555" s="60"/>
      <c r="E555" s="60">
        <v>46</v>
      </c>
      <c r="F555" s="60">
        <v>9</v>
      </c>
      <c r="G555" s="60"/>
      <c r="H555" s="60">
        <v>23</v>
      </c>
      <c r="I555" s="22">
        <f t="shared" si="50"/>
        <v>78</v>
      </c>
      <c r="J555" s="10">
        <v>43</v>
      </c>
    </row>
    <row r="556" spans="1:10" ht="24" x14ac:dyDescent="0.25">
      <c r="A556" s="30" t="s">
        <v>440</v>
      </c>
      <c r="B556" s="10" t="s">
        <v>9</v>
      </c>
      <c r="C556" s="60"/>
      <c r="D556" s="60"/>
      <c r="E556" s="60">
        <v>86</v>
      </c>
      <c r="F556" s="60">
        <v>36</v>
      </c>
      <c r="G556" s="60"/>
      <c r="H556" s="60">
        <v>58</v>
      </c>
      <c r="I556" s="22">
        <f t="shared" si="50"/>
        <v>180</v>
      </c>
      <c r="J556" s="10">
        <v>55</v>
      </c>
    </row>
    <row r="557" spans="1:10" ht="24" x14ac:dyDescent="0.25">
      <c r="A557" s="30" t="s">
        <v>440</v>
      </c>
      <c r="B557" s="10" t="s">
        <v>112</v>
      </c>
      <c r="C557" s="60"/>
      <c r="D557" s="60"/>
      <c r="E557" s="60">
        <v>41</v>
      </c>
      <c r="F557" s="60">
        <v>14</v>
      </c>
      <c r="G557" s="60"/>
      <c r="H557" s="60">
        <v>14</v>
      </c>
      <c r="I557" s="22">
        <f t="shared" si="50"/>
        <v>69</v>
      </c>
      <c r="J557" s="10">
        <v>36</v>
      </c>
    </row>
    <row r="558" spans="1:10" ht="24" x14ac:dyDescent="0.25">
      <c r="A558" s="30" t="s">
        <v>440</v>
      </c>
      <c r="B558" s="10" t="s">
        <v>226</v>
      </c>
      <c r="C558" s="60"/>
      <c r="D558" s="60"/>
      <c r="E558" s="60">
        <v>42</v>
      </c>
      <c r="F558" s="60">
        <v>41</v>
      </c>
      <c r="G558" s="60"/>
      <c r="H558" s="60">
        <v>29</v>
      </c>
      <c r="I558" s="22">
        <f t="shared" si="50"/>
        <v>112</v>
      </c>
      <c r="J558" s="10">
        <v>16</v>
      </c>
    </row>
    <row r="559" spans="1:10" ht="31.5" x14ac:dyDescent="0.25">
      <c r="A559" s="73" t="s">
        <v>440</v>
      </c>
      <c r="B559" s="73" t="s">
        <v>16</v>
      </c>
      <c r="C559" s="73"/>
      <c r="D559" s="73"/>
      <c r="E559" s="73">
        <f>SUM(E552:E558)</f>
        <v>412</v>
      </c>
      <c r="F559" s="73">
        <f>SUM(F552:F558)</f>
        <v>224</v>
      </c>
      <c r="G559" s="73"/>
      <c r="H559" s="73">
        <f>SUM(H552:H558)</f>
        <v>203</v>
      </c>
      <c r="I559" s="73">
        <f t="shared" si="50"/>
        <v>839</v>
      </c>
      <c r="J559" s="73">
        <f>SUM(J552:J558)</f>
        <v>319</v>
      </c>
    </row>
    <row r="560" spans="1:10" ht="18.75" x14ac:dyDescent="0.3">
      <c r="A560" s="27" t="s">
        <v>444</v>
      </c>
    </row>
    <row r="561" spans="1:10" ht="15.75" x14ac:dyDescent="0.25">
      <c r="A561" s="10" t="s">
        <v>445</v>
      </c>
      <c r="B561" s="10" t="s">
        <v>149</v>
      </c>
      <c r="C561" s="60"/>
      <c r="D561" s="60"/>
      <c r="E561" s="60"/>
      <c r="F561" s="60">
        <v>333</v>
      </c>
      <c r="G561" s="60"/>
      <c r="H561" s="60"/>
      <c r="I561" s="22">
        <f t="shared" ref="I561:I569" si="51">F561</f>
        <v>333</v>
      </c>
      <c r="J561" s="10">
        <v>110</v>
      </c>
    </row>
    <row r="562" spans="1:10" ht="15.75" x14ac:dyDescent="0.25">
      <c r="A562" s="10" t="s">
        <v>445</v>
      </c>
      <c r="B562" s="10" t="s">
        <v>151</v>
      </c>
      <c r="C562" s="60"/>
      <c r="D562" s="60"/>
      <c r="E562" s="60"/>
      <c r="F562" s="60">
        <v>535</v>
      </c>
      <c r="G562" s="60"/>
      <c r="H562" s="60"/>
      <c r="I562" s="22">
        <f t="shared" si="51"/>
        <v>535</v>
      </c>
      <c r="J562" s="10">
        <v>171</v>
      </c>
    </row>
    <row r="563" spans="1:10" ht="15.75" x14ac:dyDescent="0.25">
      <c r="A563" s="10" t="s">
        <v>445</v>
      </c>
      <c r="B563" s="10" t="s">
        <v>150</v>
      </c>
      <c r="C563" s="60"/>
      <c r="D563" s="60"/>
      <c r="E563" s="60"/>
      <c r="F563" s="60">
        <v>382</v>
      </c>
      <c r="G563" s="60"/>
      <c r="H563" s="60"/>
      <c r="I563" s="22">
        <f t="shared" si="51"/>
        <v>382</v>
      </c>
      <c r="J563" s="10">
        <v>85</v>
      </c>
    </row>
    <row r="564" spans="1:10" ht="15.75" x14ac:dyDescent="0.25">
      <c r="A564" s="10" t="s">
        <v>445</v>
      </c>
      <c r="B564" s="10" t="s">
        <v>141</v>
      </c>
      <c r="C564" s="60"/>
      <c r="D564" s="60"/>
      <c r="E564" s="60"/>
      <c r="F564" s="60">
        <v>1430</v>
      </c>
      <c r="G564" s="60"/>
      <c r="H564" s="60"/>
      <c r="I564" s="22">
        <f t="shared" si="51"/>
        <v>1430</v>
      </c>
      <c r="J564" s="10">
        <v>415</v>
      </c>
    </row>
    <row r="565" spans="1:10" ht="15.75" x14ac:dyDescent="0.25">
      <c r="A565" s="10" t="s">
        <v>445</v>
      </c>
      <c r="B565" s="10" t="s">
        <v>137</v>
      </c>
      <c r="C565" s="60"/>
      <c r="D565" s="60"/>
      <c r="E565" s="60"/>
      <c r="F565" s="60">
        <v>67</v>
      </c>
      <c r="G565" s="60"/>
      <c r="H565" s="60"/>
      <c r="I565" s="22">
        <f t="shared" si="51"/>
        <v>67</v>
      </c>
      <c r="J565" s="10">
        <v>16</v>
      </c>
    </row>
    <row r="566" spans="1:10" ht="15.75" x14ac:dyDescent="0.25">
      <c r="A566" s="10" t="s">
        <v>445</v>
      </c>
      <c r="B566" s="10" t="s">
        <v>446</v>
      </c>
      <c r="C566" s="60"/>
      <c r="D566" s="60"/>
      <c r="E566" s="60"/>
      <c r="F566" s="60">
        <v>86</v>
      </c>
      <c r="G566" s="60"/>
      <c r="H566" s="60"/>
      <c r="I566" s="22">
        <f t="shared" si="51"/>
        <v>86</v>
      </c>
      <c r="J566" s="10"/>
    </row>
    <row r="567" spans="1:10" ht="15.75" x14ac:dyDescent="0.25">
      <c r="A567" s="10" t="s">
        <v>445</v>
      </c>
      <c r="B567" s="10" t="s">
        <v>434</v>
      </c>
      <c r="C567" s="60"/>
      <c r="D567" s="60"/>
      <c r="E567" s="60"/>
      <c r="F567" s="60">
        <v>257</v>
      </c>
      <c r="G567" s="60"/>
      <c r="H567" s="60"/>
      <c r="I567" s="22">
        <f t="shared" si="51"/>
        <v>257</v>
      </c>
      <c r="J567" s="10">
        <v>85</v>
      </c>
    </row>
    <row r="568" spans="1:10" ht="15.75" x14ac:dyDescent="0.25">
      <c r="A568" s="10" t="s">
        <v>445</v>
      </c>
      <c r="B568" s="10" t="s">
        <v>433</v>
      </c>
      <c r="C568" s="60"/>
      <c r="D568" s="60"/>
      <c r="E568" s="60"/>
      <c r="F568" s="60">
        <v>121</v>
      </c>
      <c r="G568" s="60"/>
      <c r="H568" s="60"/>
      <c r="I568" s="22">
        <f t="shared" si="51"/>
        <v>121</v>
      </c>
      <c r="J568" s="10">
        <v>121</v>
      </c>
    </row>
    <row r="569" spans="1:10" ht="15.75" x14ac:dyDescent="0.25">
      <c r="A569" s="73" t="s">
        <v>445</v>
      </c>
      <c r="B569" s="73" t="s">
        <v>32</v>
      </c>
      <c r="C569" s="73"/>
      <c r="D569" s="73"/>
      <c r="E569" s="73"/>
      <c r="F569" s="73">
        <f>SUM(F561:F568)</f>
        <v>3211</v>
      </c>
      <c r="G569" s="73"/>
      <c r="H569" s="73"/>
      <c r="I569" s="73">
        <f t="shared" si="51"/>
        <v>3211</v>
      </c>
      <c r="J569" s="73">
        <f>SUM(J561:J568)</f>
        <v>1003</v>
      </c>
    </row>
    <row r="570" spans="1:10" ht="18.75" x14ac:dyDescent="0.3">
      <c r="A570" s="27" t="s">
        <v>448</v>
      </c>
    </row>
    <row r="571" spans="1:10" ht="25.5" x14ac:dyDescent="0.25">
      <c r="A571" s="29" t="s">
        <v>449</v>
      </c>
      <c r="B571" s="10" t="s">
        <v>149</v>
      </c>
      <c r="C571" s="60"/>
      <c r="D571" s="60"/>
      <c r="E571" s="60"/>
      <c r="F571" s="60">
        <v>53</v>
      </c>
      <c r="G571" s="60"/>
      <c r="H571" s="60"/>
      <c r="I571" s="22">
        <f>F571</f>
        <v>53</v>
      </c>
      <c r="J571" s="10">
        <v>19</v>
      </c>
    </row>
    <row r="572" spans="1:10" ht="25.5" x14ac:dyDescent="0.25">
      <c r="A572" s="29" t="s">
        <v>449</v>
      </c>
      <c r="B572" s="10" t="s">
        <v>151</v>
      </c>
      <c r="C572" s="60"/>
      <c r="D572" s="60"/>
      <c r="E572" s="60"/>
      <c r="F572" s="60">
        <v>64</v>
      </c>
      <c r="G572" s="60"/>
      <c r="H572" s="60"/>
      <c r="I572" s="22">
        <f>F572</f>
        <v>64</v>
      </c>
      <c r="J572" s="10">
        <v>19</v>
      </c>
    </row>
    <row r="573" spans="1:10" ht="25.5" x14ac:dyDescent="0.25">
      <c r="A573" s="29" t="s">
        <v>449</v>
      </c>
      <c r="B573" s="10" t="s">
        <v>157</v>
      </c>
      <c r="C573" s="60"/>
      <c r="D573" s="60"/>
      <c r="E573" s="60"/>
      <c r="F573" s="60">
        <v>13</v>
      </c>
      <c r="G573" s="60"/>
      <c r="H573" s="60"/>
      <c r="I573" s="22">
        <f>F573</f>
        <v>13</v>
      </c>
      <c r="J573" s="10" t="s">
        <v>187</v>
      </c>
    </row>
    <row r="574" spans="1:10" ht="25.5" x14ac:dyDescent="0.25">
      <c r="A574" s="29" t="s">
        <v>449</v>
      </c>
      <c r="B574" s="10" t="s">
        <v>141</v>
      </c>
      <c r="C574" s="60"/>
      <c r="D574" s="60"/>
      <c r="E574" s="60"/>
      <c r="F574" s="60">
        <v>175</v>
      </c>
      <c r="G574" s="60"/>
      <c r="H574" s="60"/>
      <c r="I574" s="22">
        <f>F574</f>
        <v>175</v>
      </c>
      <c r="J574" s="10">
        <v>56</v>
      </c>
    </row>
    <row r="575" spans="1:10" ht="31.5" x14ac:dyDescent="0.25">
      <c r="A575" s="73" t="s">
        <v>449</v>
      </c>
      <c r="B575" s="73" t="s">
        <v>32</v>
      </c>
      <c r="C575" s="73"/>
      <c r="D575" s="73"/>
      <c r="E575" s="73"/>
      <c r="F575" s="73">
        <f>SUM(F571:F574)</f>
        <v>305</v>
      </c>
      <c r="G575" s="73"/>
      <c r="H575" s="73"/>
      <c r="I575" s="73">
        <f>F575</f>
        <v>305</v>
      </c>
      <c r="J575" s="73">
        <f>SUM(J571:J574)</f>
        <v>94</v>
      </c>
    </row>
    <row r="576" spans="1:10" ht="18.75" x14ac:dyDescent="0.3">
      <c r="A576" s="27" t="s">
        <v>451</v>
      </c>
    </row>
    <row r="577" spans="1:13" ht="31.5" x14ac:dyDescent="0.25">
      <c r="A577" s="10" t="s">
        <v>452</v>
      </c>
      <c r="B577" s="10" t="s">
        <v>29</v>
      </c>
      <c r="C577" s="60"/>
      <c r="D577" s="60"/>
      <c r="E577" s="60">
        <v>69</v>
      </c>
      <c r="F577" s="60">
        <v>33</v>
      </c>
      <c r="G577" s="60"/>
      <c r="H577" s="60">
        <v>167</v>
      </c>
      <c r="I577" s="22">
        <f t="shared" ref="I577:I587" si="52">H577+G577+F577+E577</f>
        <v>269</v>
      </c>
      <c r="J577" s="10">
        <v>80</v>
      </c>
    </row>
    <row r="578" spans="1:13" ht="31.5" x14ac:dyDescent="0.25">
      <c r="A578" s="10" t="s">
        <v>452</v>
      </c>
      <c r="B578" s="10" t="s">
        <v>27</v>
      </c>
      <c r="C578" s="60"/>
      <c r="D578" s="60"/>
      <c r="E578" s="60">
        <v>698</v>
      </c>
      <c r="F578" s="60">
        <v>448</v>
      </c>
      <c r="G578" s="60"/>
      <c r="H578" s="60">
        <v>0</v>
      </c>
      <c r="I578" s="22">
        <f t="shared" si="52"/>
        <v>1146</v>
      </c>
      <c r="J578" s="10">
        <v>448</v>
      </c>
    </row>
    <row r="579" spans="1:13" ht="31.5" x14ac:dyDescent="0.25">
      <c r="A579" s="10" t="s">
        <v>452</v>
      </c>
      <c r="B579" s="10" t="s">
        <v>306</v>
      </c>
      <c r="C579" s="60"/>
      <c r="D579" s="60"/>
      <c r="E579" s="60">
        <v>61</v>
      </c>
      <c r="F579" s="60">
        <v>0</v>
      </c>
      <c r="G579" s="60"/>
      <c r="H579" s="60">
        <v>0</v>
      </c>
      <c r="I579" s="22">
        <f t="shared" si="52"/>
        <v>61</v>
      </c>
      <c r="J579" s="10">
        <v>18</v>
      </c>
    </row>
    <row r="580" spans="1:13" ht="31.5" x14ac:dyDescent="0.25">
      <c r="A580" s="10" t="s">
        <v>452</v>
      </c>
      <c r="B580" s="10" t="s">
        <v>454</v>
      </c>
      <c r="C580" s="60"/>
      <c r="D580" s="60"/>
      <c r="E580" s="60">
        <v>32</v>
      </c>
      <c r="F580" s="60">
        <v>24</v>
      </c>
      <c r="G580" s="60"/>
      <c r="H580" s="60">
        <v>0</v>
      </c>
      <c r="I580" s="22">
        <f t="shared" si="52"/>
        <v>56</v>
      </c>
      <c r="J580" s="10"/>
    </row>
    <row r="581" spans="1:13" ht="31.5" x14ac:dyDescent="0.25">
      <c r="A581" s="10" t="s">
        <v>452</v>
      </c>
      <c r="B581" s="10" t="s">
        <v>455</v>
      </c>
      <c r="C581" s="60"/>
      <c r="D581" s="60"/>
      <c r="E581" s="60">
        <v>184</v>
      </c>
      <c r="F581" s="60">
        <v>53</v>
      </c>
      <c r="G581" s="60"/>
      <c r="H581" s="60">
        <v>70</v>
      </c>
      <c r="I581" s="22">
        <f t="shared" si="52"/>
        <v>307</v>
      </c>
      <c r="J581" s="10">
        <v>112</v>
      </c>
    </row>
    <row r="582" spans="1:13" ht="47.25" x14ac:dyDescent="0.25">
      <c r="A582" s="10" t="s">
        <v>452</v>
      </c>
      <c r="B582" s="10" t="s">
        <v>453</v>
      </c>
      <c r="C582" s="60"/>
      <c r="D582" s="60"/>
      <c r="E582" s="60">
        <v>91</v>
      </c>
      <c r="F582" s="60">
        <v>14</v>
      </c>
      <c r="G582" s="60"/>
      <c r="H582" s="60">
        <v>0</v>
      </c>
      <c r="I582" s="22">
        <f t="shared" si="52"/>
        <v>105</v>
      </c>
      <c r="J582" s="10">
        <v>24</v>
      </c>
    </row>
    <row r="583" spans="1:13" ht="31.5" x14ac:dyDescent="0.25">
      <c r="A583" s="10" t="s">
        <v>452</v>
      </c>
      <c r="B583" s="10" t="s">
        <v>103</v>
      </c>
      <c r="C583" s="60"/>
      <c r="D583" s="60"/>
      <c r="E583" s="60">
        <v>181</v>
      </c>
      <c r="F583" s="60">
        <v>63</v>
      </c>
      <c r="G583" s="60"/>
      <c r="H583" s="60">
        <v>0</v>
      </c>
      <c r="I583" s="22">
        <f t="shared" si="52"/>
        <v>244</v>
      </c>
      <c r="J583" s="10">
        <v>72</v>
      </c>
    </row>
    <row r="584" spans="1:13" ht="31.5" x14ac:dyDescent="0.25">
      <c r="A584" s="10" t="s">
        <v>452</v>
      </c>
      <c r="B584" s="10" t="s">
        <v>423</v>
      </c>
      <c r="C584" s="60"/>
      <c r="D584" s="60"/>
      <c r="E584" s="60">
        <v>26</v>
      </c>
      <c r="F584" s="60">
        <v>0</v>
      </c>
      <c r="G584" s="60"/>
      <c r="H584" s="60">
        <v>0</v>
      </c>
      <c r="I584" s="22">
        <f t="shared" si="52"/>
        <v>26</v>
      </c>
      <c r="J584" s="10"/>
    </row>
    <row r="585" spans="1:13" ht="31.5" x14ac:dyDescent="0.25">
      <c r="A585" s="10" t="s">
        <v>452</v>
      </c>
      <c r="B585" s="10" t="s">
        <v>181</v>
      </c>
      <c r="C585" s="60"/>
      <c r="D585" s="60"/>
      <c r="E585" s="60">
        <v>199</v>
      </c>
      <c r="F585" s="60">
        <v>0</v>
      </c>
      <c r="G585" s="60"/>
      <c r="H585" s="60">
        <v>0</v>
      </c>
      <c r="I585" s="22">
        <f t="shared" si="52"/>
        <v>199</v>
      </c>
      <c r="J585" s="10">
        <v>65</v>
      </c>
    </row>
    <row r="586" spans="1:13" ht="47.25" x14ac:dyDescent="0.25">
      <c r="A586" s="10" t="s">
        <v>452</v>
      </c>
      <c r="B586" s="10" t="s">
        <v>50</v>
      </c>
      <c r="C586" s="60"/>
      <c r="D586" s="60"/>
      <c r="E586" s="60">
        <v>188</v>
      </c>
      <c r="F586" s="60">
        <v>42</v>
      </c>
      <c r="G586" s="60"/>
      <c r="H586" s="60">
        <v>0</v>
      </c>
      <c r="I586" s="22">
        <f t="shared" si="52"/>
        <v>230</v>
      </c>
      <c r="J586" s="10">
        <v>59</v>
      </c>
    </row>
    <row r="587" spans="1:13" ht="31.5" x14ac:dyDescent="0.25">
      <c r="A587" s="73" t="s">
        <v>452</v>
      </c>
      <c r="B587" s="73" t="s">
        <v>32</v>
      </c>
      <c r="C587" s="73"/>
      <c r="D587" s="73"/>
      <c r="E587" s="73">
        <f>SUM(E577:E586)</f>
        <v>1729</v>
      </c>
      <c r="F587" s="73">
        <f>SUM(F577:F586)</f>
        <v>677</v>
      </c>
      <c r="G587" s="73"/>
      <c r="H587" s="73">
        <f>SUM(H577:H586)</f>
        <v>237</v>
      </c>
      <c r="I587" s="73">
        <f t="shared" si="52"/>
        <v>2643</v>
      </c>
      <c r="J587" s="73">
        <f>SUM(J577:J586)</f>
        <v>878</v>
      </c>
      <c r="M587" t="s">
        <v>15</v>
      </c>
    </row>
    <row r="588" spans="1:13" ht="18.75" x14ac:dyDescent="0.3">
      <c r="A588" s="27" t="s">
        <v>457</v>
      </c>
    </row>
    <row r="589" spans="1:13" ht="31.5" x14ac:dyDescent="0.25">
      <c r="A589" s="10" t="s">
        <v>458</v>
      </c>
      <c r="B589" s="10" t="s">
        <v>113</v>
      </c>
      <c r="C589" s="60"/>
      <c r="D589" s="60"/>
      <c r="E589" s="60">
        <v>120</v>
      </c>
      <c r="F589" s="60">
        <v>21</v>
      </c>
      <c r="G589" s="60"/>
      <c r="H589" s="60"/>
      <c r="I589" s="22">
        <f t="shared" ref="I589:I597" si="53">F589+E589</f>
        <v>141</v>
      </c>
      <c r="J589" s="10">
        <v>36</v>
      </c>
    </row>
    <row r="590" spans="1:13" ht="31.5" x14ac:dyDescent="0.25">
      <c r="A590" s="10" t="s">
        <v>458</v>
      </c>
      <c r="B590" s="10" t="s">
        <v>459</v>
      </c>
      <c r="C590" s="60"/>
      <c r="D590" s="60"/>
      <c r="E590" s="60">
        <v>60</v>
      </c>
      <c r="F590" s="60">
        <v>0</v>
      </c>
      <c r="G590" s="60"/>
      <c r="H590" s="60"/>
      <c r="I590" s="22">
        <f t="shared" si="53"/>
        <v>60</v>
      </c>
      <c r="J590" s="10">
        <v>24</v>
      </c>
    </row>
    <row r="591" spans="1:13" ht="31.5" x14ac:dyDescent="0.25">
      <c r="A591" s="10" t="s">
        <v>458</v>
      </c>
      <c r="B591" s="10" t="s">
        <v>460</v>
      </c>
      <c r="C591" s="60"/>
      <c r="D591" s="60"/>
      <c r="E591" s="60">
        <v>77</v>
      </c>
      <c r="F591" s="60">
        <v>47</v>
      </c>
      <c r="G591" s="60"/>
      <c r="H591" s="60"/>
      <c r="I591" s="22">
        <f t="shared" si="53"/>
        <v>124</v>
      </c>
      <c r="J591" s="10">
        <v>41</v>
      </c>
    </row>
    <row r="592" spans="1:13" ht="31.5" x14ac:dyDescent="0.25">
      <c r="A592" s="10" t="s">
        <v>458</v>
      </c>
      <c r="B592" s="10" t="s">
        <v>461</v>
      </c>
      <c r="C592" s="60"/>
      <c r="D592" s="60"/>
      <c r="E592" s="60">
        <v>216</v>
      </c>
      <c r="F592" s="60">
        <v>69</v>
      </c>
      <c r="G592" s="60"/>
      <c r="H592" s="60"/>
      <c r="I592" s="22">
        <f t="shared" si="53"/>
        <v>285</v>
      </c>
      <c r="J592" s="10">
        <v>67</v>
      </c>
    </row>
    <row r="593" spans="1:10" ht="31.5" x14ac:dyDescent="0.25">
      <c r="A593" s="10" t="s">
        <v>458</v>
      </c>
      <c r="B593" s="10" t="s">
        <v>462</v>
      </c>
      <c r="C593" s="60"/>
      <c r="D593" s="60"/>
      <c r="E593" s="60">
        <v>181</v>
      </c>
      <c r="F593" s="60">
        <v>69</v>
      </c>
      <c r="G593" s="60"/>
      <c r="H593" s="60"/>
      <c r="I593" s="22">
        <f t="shared" si="53"/>
        <v>250</v>
      </c>
      <c r="J593" s="10">
        <v>113</v>
      </c>
    </row>
    <row r="594" spans="1:10" ht="31.5" x14ac:dyDescent="0.25">
      <c r="A594" s="10" t="s">
        <v>458</v>
      </c>
      <c r="B594" s="10" t="s">
        <v>463</v>
      </c>
      <c r="C594" s="60"/>
      <c r="D594" s="60"/>
      <c r="E594" s="60">
        <v>28</v>
      </c>
      <c r="F594" s="60">
        <v>0</v>
      </c>
      <c r="G594" s="60"/>
      <c r="H594" s="60"/>
      <c r="I594" s="22">
        <f t="shared" si="53"/>
        <v>28</v>
      </c>
      <c r="J594" s="10">
        <v>14</v>
      </c>
    </row>
    <row r="595" spans="1:10" ht="31.5" x14ac:dyDescent="0.25">
      <c r="A595" s="10" t="s">
        <v>458</v>
      </c>
      <c r="B595" s="10" t="s">
        <v>212</v>
      </c>
      <c r="C595" s="60"/>
      <c r="D595" s="60"/>
      <c r="E595" s="60">
        <v>194</v>
      </c>
      <c r="F595" s="60">
        <v>62</v>
      </c>
      <c r="G595" s="60"/>
      <c r="H595" s="60"/>
      <c r="I595" s="22">
        <f t="shared" si="53"/>
        <v>256</v>
      </c>
      <c r="J595" s="10">
        <v>74</v>
      </c>
    </row>
    <row r="596" spans="1:10" ht="31.5" x14ac:dyDescent="0.25">
      <c r="A596" s="10" t="s">
        <v>458</v>
      </c>
      <c r="B596" s="10" t="s">
        <v>9</v>
      </c>
      <c r="C596" s="60"/>
      <c r="D596" s="60"/>
      <c r="E596" s="60">
        <v>350</v>
      </c>
      <c r="F596" s="60">
        <v>85</v>
      </c>
      <c r="G596" s="60"/>
      <c r="H596" s="60"/>
      <c r="I596" s="22">
        <f t="shared" si="53"/>
        <v>435</v>
      </c>
      <c r="J596" s="10">
        <v>146</v>
      </c>
    </row>
    <row r="597" spans="1:10" ht="31.5" x14ac:dyDescent="0.25">
      <c r="A597" s="73" t="s">
        <v>458</v>
      </c>
      <c r="B597" s="73" t="s">
        <v>32</v>
      </c>
      <c r="C597" s="73"/>
      <c r="D597" s="73"/>
      <c r="E597" s="73">
        <f>SUM(E589:E596)</f>
        <v>1226</v>
      </c>
      <c r="F597" s="73">
        <f>SUM(F589:F596)</f>
        <v>353</v>
      </c>
      <c r="G597" s="73"/>
      <c r="H597" s="73"/>
      <c r="I597" s="73">
        <f t="shared" si="53"/>
        <v>1579</v>
      </c>
      <c r="J597" s="73">
        <f>SUM(J589:J596)</f>
        <v>515</v>
      </c>
    </row>
    <row r="598" spans="1:10" ht="18.75" x14ac:dyDescent="0.3">
      <c r="A598" s="27" t="s">
        <v>465</v>
      </c>
    </row>
    <row r="599" spans="1:10" ht="30" x14ac:dyDescent="0.25">
      <c r="A599" s="11" t="s">
        <v>466</v>
      </c>
      <c r="B599" s="10" t="s">
        <v>31</v>
      </c>
      <c r="C599" s="60"/>
      <c r="D599" s="60"/>
      <c r="E599" s="60">
        <v>527</v>
      </c>
      <c r="F599" s="60">
        <v>168</v>
      </c>
      <c r="G599" s="60"/>
      <c r="H599" s="60"/>
      <c r="I599" s="22">
        <f>F599+E599</f>
        <v>695</v>
      </c>
      <c r="J599" s="10">
        <v>226</v>
      </c>
    </row>
    <row r="600" spans="1:10" ht="30" x14ac:dyDescent="0.25">
      <c r="A600" s="11" t="s">
        <v>466</v>
      </c>
      <c r="B600" s="10" t="s">
        <v>222</v>
      </c>
      <c r="C600" s="60"/>
      <c r="D600" s="60"/>
      <c r="E600" s="60">
        <v>676</v>
      </c>
      <c r="F600" s="60">
        <v>166</v>
      </c>
      <c r="G600" s="60"/>
      <c r="H600" s="60"/>
      <c r="I600" s="22">
        <f>F600+E600</f>
        <v>842</v>
      </c>
      <c r="J600" s="10">
        <v>307</v>
      </c>
    </row>
    <row r="601" spans="1:10" ht="31.5" x14ac:dyDescent="0.25">
      <c r="A601" s="73" t="s">
        <v>466</v>
      </c>
      <c r="B601" s="73"/>
      <c r="C601" s="73"/>
      <c r="D601" s="73"/>
      <c r="E601" s="73">
        <f>SUM(E599:E600)</f>
        <v>1203</v>
      </c>
      <c r="F601" s="73">
        <f>SUM(F599:F600)</f>
        <v>334</v>
      </c>
      <c r="G601" s="73"/>
      <c r="H601" s="73"/>
      <c r="I601" s="73">
        <f>F601+E601</f>
        <v>1537</v>
      </c>
      <c r="J601" s="73">
        <f>SUM(J599:J600)</f>
        <v>533</v>
      </c>
    </row>
    <row r="602" spans="1:10" ht="18.75" x14ac:dyDescent="0.3">
      <c r="A602" s="27" t="s">
        <v>468</v>
      </c>
    </row>
    <row r="603" spans="1:10" ht="15.75" x14ac:dyDescent="0.25">
      <c r="A603" s="10" t="s">
        <v>469</v>
      </c>
      <c r="B603" s="10" t="s">
        <v>91</v>
      </c>
      <c r="C603" s="60"/>
      <c r="D603" s="60"/>
      <c r="E603" s="60">
        <v>31</v>
      </c>
      <c r="F603" s="60">
        <v>76</v>
      </c>
      <c r="G603" s="60"/>
      <c r="H603" s="60"/>
      <c r="I603" s="22">
        <f t="shared" ref="I603:I610" si="54">F603+E603</f>
        <v>107</v>
      </c>
      <c r="J603" s="10">
        <v>3</v>
      </c>
    </row>
    <row r="604" spans="1:10" ht="15.75" x14ac:dyDescent="0.25">
      <c r="A604" s="10" t="s">
        <v>469</v>
      </c>
      <c r="B604" s="10" t="s">
        <v>270</v>
      </c>
      <c r="C604" s="60"/>
      <c r="D604" s="60"/>
      <c r="E604" s="60">
        <v>74</v>
      </c>
      <c r="F604" s="60">
        <v>20</v>
      </c>
      <c r="G604" s="60"/>
      <c r="H604" s="60"/>
      <c r="I604" s="22">
        <f t="shared" si="54"/>
        <v>94</v>
      </c>
      <c r="J604" s="10">
        <v>31</v>
      </c>
    </row>
    <row r="605" spans="1:10" ht="15.75" x14ac:dyDescent="0.25">
      <c r="A605" s="10" t="s">
        <v>469</v>
      </c>
      <c r="B605" s="10" t="s">
        <v>236</v>
      </c>
      <c r="C605" s="60"/>
      <c r="D605" s="60"/>
      <c r="E605" s="60">
        <v>62</v>
      </c>
      <c r="F605" s="60">
        <v>23</v>
      </c>
      <c r="G605" s="60"/>
      <c r="H605" s="60"/>
      <c r="I605" s="22">
        <f t="shared" si="54"/>
        <v>85</v>
      </c>
      <c r="J605" s="10">
        <v>29</v>
      </c>
    </row>
    <row r="606" spans="1:10" ht="31.5" x14ac:dyDescent="0.25">
      <c r="A606" s="10" t="s">
        <v>469</v>
      </c>
      <c r="B606" s="10" t="s">
        <v>10</v>
      </c>
      <c r="C606" s="60"/>
      <c r="D606" s="60"/>
      <c r="E606" s="60">
        <v>98</v>
      </c>
      <c r="F606" s="60">
        <v>43</v>
      </c>
      <c r="G606" s="60"/>
      <c r="H606" s="60"/>
      <c r="I606" s="22">
        <f t="shared" si="54"/>
        <v>141</v>
      </c>
      <c r="J606" s="10">
        <v>48</v>
      </c>
    </row>
    <row r="607" spans="1:10" ht="31.5" x14ac:dyDescent="0.25">
      <c r="A607" s="10" t="s">
        <v>469</v>
      </c>
      <c r="B607" s="10" t="s">
        <v>470</v>
      </c>
      <c r="C607" s="60"/>
      <c r="D607" s="60"/>
      <c r="E607" s="60">
        <v>22</v>
      </c>
      <c r="F607" s="60">
        <v>0</v>
      </c>
      <c r="G607" s="60"/>
      <c r="H607" s="60"/>
      <c r="I607" s="22">
        <f t="shared" si="54"/>
        <v>22</v>
      </c>
      <c r="J607" s="10"/>
    </row>
    <row r="608" spans="1:10" ht="15.75" x14ac:dyDescent="0.25">
      <c r="A608" s="10" t="s">
        <v>469</v>
      </c>
      <c r="B608" s="10" t="s">
        <v>326</v>
      </c>
      <c r="C608" s="60"/>
      <c r="D608" s="60"/>
      <c r="E608" s="60">
        <v>77</v>
      </c>
      <c r="F608" s="60">
        <v>38</v>
      </c>
      <c r="G608" s="60"/>
      <c r="H608" s="60"/>
      <c r="I608" s="22">
        <f t="shared" si="54"/>
        <v>115</v>
      </c>
      <c r="J608" s="10">
        <v>32</v>
      </c>
    </row>
    <row r="609" spans="1:10" ht="31.5" x14ac:dyDescent="0.25">
      <c r="A609" s="10" t="s">
        <v>469</v>
      </c>
      <c r="B609" s="10" t="s">
        <v>471</v>
      </c>
      <c r="C609" s="60"/>
      <c r="D609" s="60"/>
      <c r="E609" s="60">
        <v>23</v>
      </c>
      <c r="F609" s="60">
        <v>36</v>
      </c>
      <c r="G609" s="60"/>
      <c r="H609" s="60"/>
      <c r="I609" s="22">
        <f t="shared" si="54"/>
        <v>59</v>
      </c>
      <c r="J609" s="10"/>
    </row>
    <row r="610" spans="1:10" ht="15.75" x14ac:dyDescent="0.25">
      <c r="A610" s="73" t="s">
        <v>469</v>
      </c>
      <c r="B610" s="73"/>
      <c r="C610" s="73"/>
      <c r="D610" s="73"/>
      <c r="E610" s="73">
        <f>SUM(E603:E609)</f>
        <v>387</v>
      </c>
      <c r="F610" s="73">
        <f>SUM(F603:F609)</f>
        <v>236</v>
      </c>
      <c r="G610" s="73"/>
      <c r="H610" s="73"/>
      <c r="I610" s="73">
        <f t="shared" si="54"/>
        <v>623</v>
      </c>
      <c r="J610" s="73">
        <f>SUM(J603:J609)</f>
        <v>143</v>
      </c>
    </row>
    <row r="611" spans="1:10" ht="18.75" x14ac:dyDescent="0.3">
      <c r="A611" s="27" t="s">
        <v>473</v>
      </c>
    </row>
    <row r="612" spans="1:10" ht="47.25" x14ac:dyDescent="0.25">
      <c r="A612" s="10" t="s">
        <v>474</v>
      </c>
      <c r="B612" s="10" t="s">
        <v>380</v>
      </c>
      <c r="C612" s="60"/>
      <c r="D612" s="60"/>
      <c r="E612" s="60">
        <v>15</v>
      </c>
      <c r="F612" s="60">
        <v>34</v>
      </c>
      <c r="G612" s="60"/>
      <c r="H612" s="60">
        <v>0</v>
      </c>
      <c r="I612" s="22">
        <f t="shared" ref="I612:I642" si="55">H612+F612+E612</f>
        <v>49</v>
      </c>
      <c r="J612" s="10">
        <v>19</v>
      </c>
    </row>
    <row r="613" spans="1:10" ht="15.75" x14ac:dyDescent="0.25">
      <c r="A613" s="10" t="s">
        <v>474</v>
      </c>
      <c r="B613" s="10" t="s">
        <v>475</v>
      </c>
      <c r="C613" s="60"/>
      <c r="D613" s="60"/>
      <c r="E613" s="60">
        <v>31</v>
      </c>
      <c r="F613" s="60">
        <v>16</v>
      </c>
      <c r="G613" s="60"/>
      <c r="H613" s="60">
        <v>23</v>
      </c>
      <c r="I613" s="22">
        <f t="shared" si="55"/>
        <v>70</v>
      </c>
      <c r="J613" s="10">
        <v>39</v>
      </c>
    </row>
    <row r="614" spans="1:10" ht="31.5" x14ac:dyDescent="0.25">
      <c r="A614" s="10" t="s">
        <v>474</v>
      </c>
      <c r="B614" s="10" t="s">
        <v>114</v>
      </c>
      <c r="C614" s="60"/>
      <c r="D614" s="60"/>
      <c r="E614" s="60">
        <v>100</v>
      </c>
      <c r="F614" s="60">
        <v>69</v>
      </c>
      <c r="G614" s="60"/>
      <c r="H614" s="60">
        <v>0</v>
      </c>
      <c r="I614" s="22">
        <f t="shared" si="55"/>
        <v>169</v>
      </c>
      <c r="J614" s="10">
        <v>41</v>
      </c>
    </row>
    <row r="615" spans="1:10" ht="31.5" x14ac:dyDescent="0.25">
      <c r="A615" s="10" t="s">
        <v>474</v>
      </c>
      <c r="B615" s="10" t="s">
        <v>325</v>
      </c>
      <c r="C615" s="60"/>
      <c r="D615" s="60"/>
      <c r="E615" s="60">
        <v>61</v>
      </c>
      <c r="F615" s="60">
        <v>29</v>
      </c>
      <c r="G615" s="60"/>
      <c r="H615" s="60">
        <v>89</v>
      </c>
      <c r="I615" s="22">
        <f t="shared" si="55"/>
        <v>179</v>
      </c>
      <c r="J615" s="10">
        <v>66</v>
      </c>
    </row>
    <row r="616" spans="1:10" ht="31.5" x14ac:dyDescent="0.25">
      <c r="A616" s="10" t="s">
        <v>474</v>
      </c>
      <c r="B616" s="10" t="s">
        <v>10</v>
      </c>
      <c r="C616" s="60"/>
      <c r="D616" s="60"/>
      <c r="E616" s="60">
        <v>150</v>
      </c>
      <c r="F616" s="60">
        <v>55</v>
      </c>
      <c r="G616" s="60"/>
      <c r="H616" s="60">
        <v>92</v>
      </c>
      <c r="I616" s="22">
        <f t="shared" si="55"/>
        <v>297</v>
      </c>
      <c r="J616" s="10">
        <v>94</v>
      </c>
    </row>
    <row r="617" spans="1:10" ht="15.75" x14ac:dyDescent="0.25">
      <c r="A617" s="10" t="s">
        <v>474</v>
      </c>
      <c r="B617" s="10" t="s">
        <v>43</v>
      </c>
      <c r="C617" s="60"/>
      <c r="D617" s="60"/>
      <c r="E617" s="60">
        <v>150</v>
      </c>
      <c r="F617" s="60">
        <v>58</v>
      </c>
      <c r="G617" s="60"/>
      <c r="H617" s="60">
        <v>0</v>
      </c>
      <c r="I617" s="22">
        <f t="shared" si="55"/>
        <v>208</v>
      </c>
      <c r="J617" s="10">
        <v>41</v>
      </c>
    </row>
    <row r="618" spans="1:10" ht="31.5" x14ac:dyDescent="0.25">
      <c r="A618" s="10" t="s">
        <v>474</v>
      </c>
      <c r="B618" s="10" t="s">
        <v>476</v>
      </c>
      <c r="C618" s="60"/>
      <c r="D618" s="60"/>
      <c r="E618" s="60">
        <v>44</v>
      </c>
      <c r="F618" s="60">
        <v>0</v>
      </c>
      <c r="G618" s="60"/>
      <c r="H618" s="60">
        <v>35</v>
      </c>
      <c r="I618" s="22">
        <f t="shared" si="55"/>
        <v>79</v>
      </c>
      <c r="J618" s="10">
        <v>18</v>
      </c>
    </row>
    <row r="619" spans="1:10" ht="31.5" x14ac:dyDescent="0.25">
      <c r="A619" s="10" t="s">
        <v>474</v>
      </c>
      <c r="B619" s="10" t="s">
        <v>42</v>
      </c>
      <c r="C619" s="60"/>
      <c r="D619" s="60"/>
      <c r="E619" s="60">
        <v>74</v>
      </c>
      <c r="F619" s="60">
        <v>48</v>
      </c>
      <c r="G619" s="60"/>
      <c r="H619" s="60">
        <v>130</v>
      </c>
      <c r="I619" s="22">
        <f t="shared" si="55"/>
        <v>252</v>
      </c>
      <c r="J619" s="10">
        <v>87</v>
      </c>
    </row>
    <row r="620" spans="1:10" ht="31.5" x14ac:dyDescent="0.25">
      <c r="A620" s="10" t="s">
        <v>474</v>
      </c>
      <c r="B620" s="10" t="s">
        <v>477</v>
      </c>
      <c r="C620" s="60"/>
      <c r="D620" s="60"/>
      <c r="E620" s="60">
        <v>23</v>
      </c>
      <c r="F620" s="60">
        <v>0</v>
      </c>
      <c r="G620" s="60"/>
      <c r="H620" s="60">
        <v>0</v>
      </c>
      <c r="I620" s="22">
        <f t="shared" si="55"/>
        <v>23</v>
      </c>
      <c r="J620" s="10">
        <v>14</v>
      </c>
    </row>
    <row r="621" spans="1:10" ht="31.5" x14ac:dyDescent="0.25">
      <c r="A621" s="10" t="s">
        <v>474</v>
      </c>
      <c r="B621" s="10" t="s">
        <v>478</v>
      </c>
      <c r="C621" s="60"/>
      <c r="D621" s="60"/>
      <c r="E621" s="60">
        <v>23</v>
      </c>
      <c r="F621" s="60">
        <v>0</v>
      </c>
      <c r="G621" s="60"/>
      <c r="H621" s="60">
        <v>0</v>
      </c>
      <c r="I621" s="22">
        <f t="shared" si="55"/>
        <v>23</v>
      </c>
      <c r="J621" s="10"/>
    </row>
    <row r="622" spans="1:10" ht="31.5" x14ac:dyDescent="0.25">
      <c r="A622" s="10" t="s">
        <v>474</v>
      </c>
      <c r="B622" s="10" t="s">
        <v>130</v>
      </c>
      <c r="C622" s="60"/>
      <c r="D622" s="60"/>
      <c r="E622" s="60">
        <v>71</v>
      </c>
      <c r="F622" s="60">
        <v>0</v>
      </c>
      <c r="G622" s="60"/>
      <c r="H622" s="60">
        <v>82</v>
      </c>
      <c r="I622" s="22">
        <f t="shared" si="55"/>
        <v>153</v>
      </c>
      <c r="J622" s="10">
        <v>58</v>
      </c>
    </row>
    <row r="623" spans="1:10" ht="31.5" x14ac:dyDescent="0.25">
      <c r="A623" s="10" t="s">
        <v>474</v>
      </c>
      <c r="B623" s="10" t="s">
        <v>72</v>
      </c>
      <c r="C623" s="60"/>
      <c r="D623" s="60"/>
      <c r="E623" s="60">
        <v>71</v>
      </c>
      <c r="F623" s="60">
        <v>44</v>
      </c>
      <c r="G623" s="60"/>
      <c r="H623" s="60">
        <v>85</v>
      </c>
      <c r="I623" s="22">
        <f t="shared" si="55"/>
        <v>200</v>
      </c>
      <c r="J623" s="10">
        <v>73</v>
      </c>
    </row>
    <row r="624" spans="1:10" ht="15.75" x14ac:dyDescent="0.25">
      <c r="A624" s="10" t="s">
        <v>474</v>
      </c>
      <c r="B624" s="10" t="s">
        <v>326</v>
      </c>
      <c r="C624" s="60"/>
      <c r="D624" s="60"/>
      <c r="E624" s="60">
        <v>74</v>
      </c>
      <c r="F624" s="60">
        <v>44</v>
      </c>
      <c r="G624" s="60"/>
      <c r="H624" s="60">
        <v>114</v>
      </c>
      <c r="I624" s="22">
        <f t="shared" si="55"/>
        <v>232</v>
      </c>
      <c r="J624" s="10">
        <v>84</v>
      </c>
    </row>
    <row r="625" spans="1:10" ht="15.75" x14ac:dyDescent="0.25">
      <c r="A625" s="10" t="s">
        <v>474</v>
      </c>
      <c r="B625" s="10" t="s">
        <v>239</v>
      </c>
      <c r="C625" s="60"/>
      <c r="D625" s="60"/>
      <c r="E625" s="60">
        <v>69</v>
      </c>
      <c r="F625" s="60">
        <v>31</v>
      </c>
      <c r="G625" s="60"/>
      <c r="H625" s="60">
        <v>60</v>
      </c>
      <c r="I625" s="22">
        <f t="shared" si="55"/>
        <v>160</v>
      </c>
      <c r="J625" s="10">
        <v>59</v>
      </c>
    </row>
    <row r="626" spans="1:10" ht="15.75" x14ac:dyDescent="0.25">
      <c r="A626" s="10" t="s">
        <v>474</v>
      </c>
      <c r="B626" s="10" t="s">
        <v>74</v>
      </c>
      <c r="C626" s="60"/>
      <c r="D626" s="60"/>
      <c r="E626" s="60">
        <v>32</v>
      </c>
      <c r="F626" s="60">
        <v>0</v>
      </c>
      <c r="G626" s="60"/>
      <c r="H626" s="60">
        <v>40</v>
      </c>
      <c r="I626" s="22">
        <f t="shared" si="55"/>
        <v>72</v>
      </c>
      <c r="J626" s="10">
        <v>26</v>
      </c>
    </row>
    <row r="627" spans="1:10" ht="15.75" x14ac:dyDescent="0.25">
      <c r="A627" s="10" t="s">
        <v>474</v>
      </c>
      <c r="B627" s="10" t="s">
        <v>45</v>
      </c>
      <c r="C627" s="60"/>
      <c r="D627" s="60"/>
      <c r="E627" s="60">
        <v>73</v>
      </c>
      <c r="F627" s="60">
        <v>15</v>
      </c>
      <c r="G627" s="60"/>
      <c r="H627" s="60">
        <v>0</v>
      </c>
      <c r="I627" s="22">
        <f t="shared" si="55"/>
        <v>88</v>
      </c>
      <c r="J627" s="10">
        <v>12</v>
      </c>
    </row>
    <row r="628" spans="1:10" ht="31.5" x14ac:dyDescent="0.25">
      <c r="A628" s="10" t="s">
        <v>474</v>
      </c>
      <c r="B628" s="10" t="s">
        <v>479</v>
      </c>
      <c r="C628" s="60"/>
      <c r="D628" s="60"/>
      <c r="E628" s="60">
        <v>88</v>
      </c>
      <c r="F628" s="60">
        <v>16</v>
      </c>
      <c r="G628" s="60"/>
      <c r="H628" s="60">
        <v>0</v>
      </c>
      <c r="I628" s="22">
        <f t="shared" si="55"/>
        <v>104</v>
      </c>
      <c r="J628" s="10">
        <v>55</v>
      </c>
    </row>
    <row r="629" spans="1:10" ht="31.5" x14ac:dyDescent="0.25">
      <c r="A629" s="10" t="s">
        <v>474</v>
      </c>
      <c r="B629" s="10" t="s">
        <v>480</v>
      </c>
      <c r="C629" s="60"/>
      <c r="D629" s="60"/>
      <c r="E629" s="60">
        <v>64</v>
      </c>
      <c r="F629" s="60">
        <v>0</v>
      </c>
      <c r="G629" s="60"/>
      <c r="H629" s="60">
        <v>91</v>
      </c>
      <c r="I629" s="22">
        <f t="shared" si="55"/>
        <v>155</v>
      </c>
      <c r="J629" s="10">
        <v>52</v>
      </c>
    </row>
    <row r="630" spans="1:10" ht="15.75" x14ac:dyDescent="0.25">
      <c r="A630" s="10" t="s">
        <v>474</v>
      </c>
      <c r="B630" s="10" t="s">
        <v>411</v>
      </c>
      <c r="C630" s="60"/>
      <c r="D630" s="60"/>
      <c r="E630" s="60">
        <v>64</v>
      </c>
      <c r="F630" s="60">
        <v>0</v>
      </c>
      <c r="G630" s="60"/>
      <c r="H630" s="60">
        <v>0</v>
      </c>
      <c r="I630" s="22">
        <f t="shared" si="55"/>
        <v>64</v>
      </c>
      <c r="J630" s="10">
        <v>15</v>
      </c>
    </row>
    <row r="631" spans="1:10" ht="15.75" x14ac:dyDescent="0.25">
      <c r="A631" s="10" t="s">
        <v>474</v>
      </c>
      <c r="B631" s="10" t="s">
        <v>481</v>
      </c>
      <c r="C631" s="60"/>
      <c r="D631" s="60"/>
      <c r="E631" s="60">
        <v>70</v>
      </c>
      <c r="F631" s="60">
        <v>16</v>
      </c>
      <c r="G631" s="60"/>
      <c r="H631" s="60">
        <v>65</v>
      </c>
      <c r="I631" s="22">
        <f t="shared" si="55"/>
        <v>151</v>
      </c>
      <c r="J631" s="10">
        <v>42</v>
      </c>
    </row>
    <row r="632" spans="1:10" ht="47.25" x14ac:dyDescent="0.25">
      <c r="A632" s="10" t="s">
        <v>474</v>
      </c>
      <c r="B632" s="10" t="s">
        <v>482</v>
      </c>
      <c r="C632" s="60"/>
      <c r="D632" s="60"/>
      <c r="E632" s="60">
        <v>136</v>
      </c>
      <c r="F632" s="60">
        <v>54</v>
      </c>
      <c r="G632" s="60"/>
      <c r="H632" s="60">
        <v>0</v>
      </c>
      <c r="I632" s="22">
        <f t="shared" si="55"/>
        <v>190</v>
      </c>
      <c r="J632" s="10">
        <v>57</v>
      </c>
    </row>
    <row r="633" spans="1:10" ht="15.75" x14ac:dyDescent="0.25">
      <c r="A633" s="10" t="s">
        <v>474</v>
      </c>
      <c r="B633" s="10" t="s">
        <v>483</v>
      </c>
      <c r="C633" s="60"/>
      <c r="D633" s="60"/>
      <c r="E633" s="60">
        <v>35</v>
      </c>
      <c r="F633" s="60">
        <v>0</v>
      </c>
      <c r="G633" s="60"/>
      <c r="H633" s="60">
        <v>13</v>
      </c>
      <c r="I633" s="22">
        <f t="shared" si="55"/>
        <v>48</v>
      </c>
      <c r="J633" s="10">
        <v>29</v>
      </c>
    </row>
    <row r="634" spans="1:10" ht="15.75" x14ac:dyDescent="0.25">
      <c r="A634" s="10" t="s">
        <v>474</v>
      </c>
      <c r="B634" s="10" t="s">
        <v>484</v>
      </c>
      <c r="C634" s="60"/>
      <c r="D634" s="60"/>
      <c r="E634" s="60">
        <v>59</v>
      </c>
      <c r="F634" s="60">
        <v>0</v>
      </c>
      <c r="G634" s="60"/>
      <c r="H634" s="60">
        <v>38</v>
      </c>
      <c r="I634" s="22">
        <f t="shared" si="55"/>
        <v>97</v>
      </c>
      <c r="J634" s="10">
        <v>36</v>
      </c>
    </row>
    <row r="635" spans="1:10" ht="15.75" x14ac:dyDescent="0.25">
      <c r="A635" s="10" t="s">
        <v>474</v>
      </c>
      <c r="B635" s="10" t="s">
        <v>208</v>
      </c>
      <c r="C635" s="60"/>
      <c r="D635" s="60"/>
      <c r="E635" s="60">
        <v>57</v>
      </c>
      <c r="F635" s="60">
        <v>0</v>
      </c>
      <c r="G635" s="60"/>
      <c r="H635" s="60">
        <v>14</v>
      </c>
      <c r="I635" s="22">
        <f t="shared" si="55"/>
        <v>71</v>
      </c>
      <c r="J635" s="10">
        <v>28</v>
      </c>
    </row>
    <row r="636" spans="1:10" ht="15.75" x14ac:dyDescent="0.25">
      <c r="A636" s="10" t="s">
        <v>474</v>
      </c>
      <c r="B636" s="10" t="s">
        <v>212</v>
      </c>
      <c r="C636" s="60"/>
      <c r="D636" s="60"/>
      <c r="E636" s="60">
        <v>71</v>
      </c>
      <c r="F636" s="60">
        <v>38</v>
      </c>
      <c r="G636" s="60"/>
      <c r="H636" s="60">
        <v>114</v>
      </c>
      <c r="I636" s="22">
        <f t="shared" si="55"/>
        <v>223</v>
      </c>
      <c r="J636" s="10">
        <v>85</v>
      </c>
    </row>
    <row r="637" spans="1:10" ht="31.5" x14ac:dyDescent="0.25">
      <c r="A637" s="10" t="s">
        <v>474</v>
      </c>
      <c r="B637" s="10" t="s">
        <v>485</v>
      </c>
      <c r="C637" s="60"/>
      <c r="D637" s="60"/>
      <c r="E637" s="60">
        <v>78</v>
      </c>
      <c r="F637" s="60">
        <v>43</v>
      </c>
      <c r="G637" s="60"/>
      <c r="H637" s="60">
        <v>147</v>
      </c>
      <c r="I637" s="22">
        <f t="shared" si="55"/>
        <v>268</v>
      </c>
      <c r="J637" s="10">
        <v>99</v>
      </c>
    </row>
    <row r="638" spans="1:10" ht="31.5" x14ac:dyDescent="0.25">
      <c r="A638" s="10" t="s">
        <v>474</v>
      </c>
      <c r="B638" s="10" t="s">
        <v>269</v>
      </c>
      <c r="C638" s="60"/>
      <c r="D638" s="60"/>
      <c r="E638" s="60">
        <v>52</v>
      </c>
      <c r="F638" s="60">
        <v>44</v>
      </c>
      <c r="G638" s="60"/>
      <c r="H638" s="60">
        <v>0</v>
      </c>
      <c r="I638" s="22">
        <f t="shared" si="55"/>
        <v>96</v>
      </c>
      <c r="J638" s="10">
        <v>21</v>
      </c>
    </row>
    <row r="639" spans="1:10" ht="15.75" x14ac:dyDescent="0.25">
      <c r="A639" s="10" t="s">
        <v>474</v>
      </c>
      <c r="B639" s="10" t="s">
        <v>228</v>
      </c>
      <c r="C639" s="60"/>
      <c r="D639" s="60"/>
      <c r="E639" s="60">
        <v>75</v>
      </c>
      <c r="F639" s="60">
        <v>35</v>
      </c>
      <c r="G639" s="60"/>
      <c r="H639" s="60">
        <v>125</v>
      </c>
      <c r="I639" s="22">
        <f t="shared" si="55"/>
        <v>235</v>
      </c>
      <c r="J639" s="10">
        <v>88</v>
      </c>
    </row>
    <row r="640" spans="1:10" ht="15.75" x14ac:dyDescent="0.25">
      <c r="A640" s="10" t="s">
        <v>474</v>
      </c>
      <c r="B640" s="10" t="s">
        <v>486</v>
      </c>
      <c r="C640" s="60"/>
      <c r="D640" s="60"/>
      <c r="E640" s="60">
        <v>15</v>
      </c>
      <c r="F640" s="60">
        <v>0</v>
      </c>
      <c r="G640" s="60"/>
      <c r="H640" s="60">
        <v>0</v>
      </c>
      <c r="I640" s="22">
        <f t="shared" si="55"/>
        <v>15</v>
      </c>
      <c r="J640" s="10"/>
    </row>
    <row r="641" spans="1:10" ht="31.5" x14ac:dyDescent="0.25">
      <c r="A641" s="10" t="s">
        <v>474</v>
      </c>
      <c r="B641" s="10" t="s">
        <v>351</v>
      </c>
      <c r="C641" s="60"/>
      <c r="D641" s="60"/>
      <c r="E641" s="60">
        <v>24</v>
      </c>
      <c r="F641" s="60">
        <v>0</v>
      </c>
      <c r="G641" s="60"/>
      <c r="H641" s="60">
        <v>0</v>
      </c>
      <c r="I641" s="22">
        <f t="shared" si="55"/>
        <v>24</v>
      </c>
      <c r="J641" s="10"/>
    </row>
    <row r="642" spans="1:10" ht="31.5" x14ac:dyDescent="0.25">
      <c r="A642" s="73" t="s">
        <v>474</v>
      </c>
      <c r="B642" s="73" t="s">
        <v>32</v>
      </c>
      <c r="C642" s="73"/>
      <c r="D642" s="73"/>
      <c r="E642" s="73">
        <f>SUM(E612:E641)</f>
        <v>1949</v>
      </c>
      <c r="F642" s="73">
        <f>SUM(F612:F641)</f>
        <v>689</v>
      </c>
      <c r="G642" s="73"/>
      <c r="H642" s="73">
        <f>SUM(H612:H641)</f>
        <v>1357</v>
      </c>
      <c r="I642" s="73">
        <f t="shared" si="55"/>
        <v>3995</v>
      </c>
      <c r="J642" s="73">
        <f>SUM(J612:J641)</f>
        <v>1338</v>
      </c>
    </row>
    <row r="643" spans="1:10" ht="18.75" x14ac:dyDescent="0.3">
      <c r="A643" s="27" t="s">
        <v>488</v>
      </c>
    </row>
    <row r="644" spans="1:10" ht="31.5" x14ac:dyDescent="0.25">
      <c r="A644" s="10" t="s">
        <v>489</v>
      </c>
      <c r="B644" s="10" t="s">
        <v>226</v>
      </c>
      <c r="C644" s="60"/>
      <c r="D644" s="60"/>
      <c r="E644" s="60">
        <v>553</v>
      </c>
      <c r="F644" s="60">
        <v>194</v>
      </c>
      <c r="G644" s="60"/>
      <c r="H644" s="60">
        <v>708</v>
      </c>
      <c r="I644" s="10">
        <f>H644+G644+F644+E644</f>
        <v>1455</v>
      </c>
      <c r="J644" s="10">
        <v>472</v>
      </c>
    </row>
    <row r="645" spans="1:10" ht="31.5" x14ac:dyDescent="0.25">
      <c r="A645" s="73" t="s">
        <v>489</v>
      </c>
      <c r="B645" s="73" t="s">
        <v>32</v>
      </c>
      <c r="C645" s="73"/>
      <c r="D645" s="73"/>
      <c r="E645" s="73">
        <v>553</v>
      </c>
      <c r="F645" s="73">
        <v>194</v>
      </c>
      <c r="G645" s="73"/>
      <c r="H645" s="73">
        <v>708</v>
      </c>
      <c r="I645" s="73">
        <f>H645+G645+F645+E645</f>
        <v>1455</v>
      </c>
      <c r="J645" s="73">
        <v>472</v>
      </c>
    </row>
    <row r="646" spans="1:10" ht="18.75" x14ac:dyDescent="0.3">
      <c r="A646" s="27" t="s">
        <v>491</v>
      </c>
    </row>
    <row r="647" spans="1:10" ht="31.5" x14ac:dyDescent="0.25">
      <c r="A647" s="10" t="s">
        <v>492</v>
      </c>
      <c r="B647" s="10" t="s">
        <v>495</v>
      </c>
      <c r="C647" s="60">
        <v>41</v>
      </c>
      <c r="D647" s="60"/>
      <c r="E647" s="60">
        <v>1</v>
      </c>
      <c r="F647" s="60">
        <v>2</v>
      </c>
      <c r="G647" s="60">
        <v>2</v>
      </c>
      <c r="H647" s="60">
        <v>43</v>
      </c>
      <c r="I647" s="22">
        <f t="shared" ref="I647:I665" si="56">H647+G647+F647+E647+D647+C647</f>
        <v>89</v>
      </c>
      <c r="J647" s="10">
        <v>16</v>
      </c>
    </row>
    <row r="648" spans="1:10" ht="63" x14ac:dyDescent="0.25">
      <c r="A648" s="10" t="s">
        <v>492</v>
      </c>
      <c r="B648" s="10" t="s">
        <v>496</v>
      </c>
      <c r="C648" s="60">
        <v>49</v>
      </c>
      <c r="D648" s="60"/>
      <c r="E648" s="60">
        <v>6</v>
      </c>
      <c r="F648" s="60">
        <v>1</v>
      </c>
      <c r="G648" s="60">
        <v>8</v>
      </c>
      <c r="H648" s="60">
        <v>14</v>
      </c>
      <c r="I648" s="22">
        <f t="shared" si="56"/>
        <v>78</v>
      </c>
      <c r="J648" s="10">
        <v>20</v>
      </c>
    </row>
    <row r="649" spans="1:10" ht="31.5" x14ac:dyDescent="0.25">
      <c r="A649" s="10" t="s">
        <v>492</v>
      </c>
      <c r="B649" s="10" t="s">
        <v>368</v>
      </c>
      <c r="C649" s="60">
        <v>53</v>
      </c>
      <c r="D649" s="60"/>
      <c r="E649" s="60">
        <v>9</v>
      </c>
      <c r="F649" s="60">
        <v>6</v>
      </c>
      <c r="G649" s="60">
        <v>4</v>
      </c>
      <c r="H649" s="60">
        <v>14</v>
      </c>
      <c r="I649" s="22">
        <f t="shared" si="56"/>
        <v>86</v>
      </c>
      <c r="J649" s="10">
        <v>25</v>
      </c>
    </row>
    <row r="650" spans="1:10" ht="31.5" x14ac:dyDescent="0.25">
      <c r="A650" s="10" t="s">
        <v>492</v>
      </c>
      <c r="B650" s="10" t="s">
        <v>497</v>
      </c>
      <c r="C650" s="60">
        <v>53</v>
      </c>
      <c r="D650" s="60"/>
      <c r="E650" s="60">
        <v>39</v>
      </c>
      <c r="F650" s="60">
        <v>14</v>
      </c>
      <c r="G650" s="60">
        <v>18</v>
      </c>
      <c r="H650" s="60">
        <v>5</v>
      </c>
      <c r="I650" s="22">
        <f t="shared" si="56"/>
        <v>129</v>
      </c>
      <c r="J650" s="10">
        <v>54</v>
      </c>
    </row>
    <row r="651" spans="1:10" ht="15.75" x14ac:dyDescent="0.25">
      <c r="A651" s="10" t="s">
        <v>492</v>
      </c>
      <c r="B651" s="10" t="s">
        <v>498</v>
      </c>
      <c r="C651" s="60">
        <v>19</v>
      </c>
      <c r="D651" s="60"/>
      <c r="E651" s="60">
        <v>0</v>
      </c>
      <c r="F651" s="60">
        <v>0</v>
      </c>
      <c r="G651" s="60">
        <v>3</v>
      </c>
      <c r="H651" s="60">
        <v>19</v>
      </c>
      <c r="I651" s="22">
        <f t="shared" si="56"/>
        <v>41</v>
      </c>
      <c r="J651" s="10">
        <v>7</v>
      </c>
    </row>
    <row r="652" spans="1:10" ht="31.5" x14ac:dyDescent="0.25">
      <c r="A652" s="10" t="s">
        <v>492</v>
      </c>
      <c r="B652" s="10" t="s">
        <v>499</v>
      </c>
      <c r="C652" s="60">
        <v>20</v>
      </c>
      <c r="D652" s="60"/>
      <c r="E652" s="60">
        <v>26</v>
      </c>
      <c r="F652" s="60">
        <v>5</v>
      </c>
      <c r="G652" s="60">
        <v>0</v>
      </c>
      <c r="H652" s="60">
        <v>0</v>
      </c>
      <c r="I652" s="22">
        <f t="shared" si="56"/>
        <v>51</v>
      </c>
      <c r="J652" s="10">
        <v>9</v>
      </c>
    </row>
    <row r="653" spans="1:10" ht="47.25" x14ac:dyDescent="0.25">
      <c r="A653" s="10" t="s">
        <v>492</v>
      </c>
      <c r="B653" s="10" t="s">
        <v>500</v>
      </c>
      <c r="C653" s="60">
        <v>0</v>
      </c>
      <c r="D653" s="60"/>
      <c r="E653" s="60">
        <v>0</v>
      </c>
      <c r="F653" s="60">
        <v>0</v>
      </c>
      <c r="G653" s="60">
        <v>3</v>
      </c>
      <c r="H653" s="60">
        <v>12</v>
      </c>
      <c r="I653" s="22">
        <f t="shared" si="56"/>
        <v>15</v>
      </c>
      <c r="J653" s="10">
        <v>10</v>
      </c>
    </row>
    <row r="654" spans="1:10" ht="47.25" x14ac:dyDescent="0.25">
      <c r="A654" s="10" t="s">
        <v>492</v>
      </c>
      <c r="B654" s="10" t="s">
        <v>501</v>
      </c>
      <c r="C654" s="60">
        <v>22</v>
      </c>
      <c r="D654" s="60"/>
      <c r="E654" s="60">
        <v>0</v>
      </c>
      <c r="F654" s="60">
        <v>1</v>
      </c>
      <c r="G654" s="60">
        <v>0</v>
      </c>
      <c r="H654" s="60">
        <v>0</v>
      </c>
      <c r="I654" s="22">
        <f t="shared" si="56"/>
        <v>23</v>
      </c>
      <c r="J654" s="10">
        <v>0</v>
      </c>
    </row>
    <row r="655" spans="1:10" ht="15.75" x14ac:dyDescent="0.25">
      <c r="A655" s="10" t="s">
        <v>492</v>
      </c>
      <c r="B655" s="10" t="s">
        <v>502</v>
      </c>
      <c r="C655" s="60">
        <v>20</v>
      </c>
      <c r="D655" s="60"/>
      <c r="E655" s="60">
        <v>27</v>
      </c>
      <c r="F655" s="60">
        <v>10</v>
      </c>
      <c r="G655" s="60">
        <v>7</v>
      </c>
      <c r="H655" s="60">
        <v>17</v>
      </c>
      <c r="I655" s="22">
        <f t="shared" si="56"/>
        <v>81</v>
      </c>
      <c r="J655" s="10">
        <v>17</v>
      </c>
    </row>
    <row r="656" spans="1:10" ht="15.75" x14ac:dyDescent="0.25">
      <c r="A656" s="10" t="s">
        <v>492</v>
      </c>
      <c r="B656" s="10" t="s">
        <v>503</v>
      </c>
      <c r="C656" s="60">
        <v>0</v>
      </c>
      <c r="D656" s="60"/>
      <c r="E656" s="60">
        <v>59</v>
      </c>
      <c r="F656" s="60">
        <v>17</v>
      </c>
      <c r="G656" s="60">
        <v>0</v>
      </c>
      <c r="H656" s="60">
        <v>0</v>
      </c>
      <c r="I656" s="22">
        <f t="shared" si="56"/>
        <v>76</v>
      </c>
      <c r="J656" s="10">
        <v>24</v>
      </c>
    </row>
    <row r="657" spans="1:10" ht="15.75" x14ac:dyDescent="0.25">
      <c r="A657" s="10" t="s">
        <v>492</v>
      </c>
      <c r="B657" s="10" t="s">
        <v>9</v>
      </c>
      <c r="C657" s="60">
        <v>0</v>
      </c>
      <c r="D657" s="60"/>
      <c r="E657" s="60">
        <v>85</v>
      </c>
      <c r="F657" s="60">
        <v>19</v>
      </c>
      <c r="G657" s="60">
        <v>9</v>
      </c>
      <c r="H657" s="60">
        <v>14</v>
      </c>
      <c r="I657" s="22">
        <f t="shared" si="56"/>
        <v>127</v>
      </c>
      <c r="J657" s="10">
        <v>39</v>
      </c>
    </row>
    <row r="658" spans="1:10" ht="31.5" x14ac:dyDescent="0.25">
      <c r="A658" s="10" t="s">
        <v>492</v>
      </c>
      <c r="B658" s="10" t="s">
        <v>504</v>
      </c>
      <c r="C658" s="60">
        <v>0</v>
      </c>
      <c r="D658" s="60"/>
      <c r="E658" s="60">
        <v>20</v>
      </c>
      <c r="F658" s="60">
        <v>0</v>
      </c>
      <c r="G658" s="60">
        <v>8</v>
      </c>
      <c r="H658" s="60">
        <v>6</v>
      </c>
      <c r="I658" s="22">
        <f t="shared" si="56"/>
        <v>34</v>
      </c>
      <c r="J658" s="10">
        <v>21</v>
      </c>
    </row>
    <row r="659" spans="1:10" ht="15.75" x14ac:dyDescent="0.25">
      <c r="A659" s="10" t="s">
        <v>492</v>
      </c>
      <c r="B659" s="10" t="s">
        <v>113</v>
      </c>
      <c r="C659" s="60">
        <v>0</v>
      </c>
      <c r="D659" s="60"/>
      <c r="E659" s="60">
        <v>49</v>
      </c>
      <c r="F659" s="60">
        <v>12</v>
      </c>
      <c r="G659" s="60">
        <v>0</v>
      </c>
      <c r="H659" s="60">
        <v>0</v>
      </c>
      <c r="I659" s="22">
        <f t="shared" si="56"/>
        <v>61</v>
      </c>
      <c r="J659" s="10">
        <v>15</v>
      </c>
    </row>
    <row r="660" spans="1:10" ht="15.75" x14ac:dyDescent="0.25">
      <c r="A660" s="10" t="s">
        <v>492</v>
      </c>
      <c r="B660" s="10" t="s">
        <v>112</v>
      </c>
      <c r="C660" s="60">
        <v>0</v>
      </c>
      <c r="D660" s="60"/>
      <c r="E660" s="60">
        <v>8</v>
      </c>
      <c r="F660" s="60">
        <v>0</v>
      </c>
      <c r="G660" s="60">
        <v>0</v>
      </c>
      <c r="H660" s="60">
        <v>0</v>
      </c>
      <c r="I660" s="22">
        <f t="shared" si="56"/>
        <v>8</v>
      </c>
      <c r="J660" s="10">
        <v>0</v>
      </c>
    </row>
    <row r="661" spans="1:10" ht="47.25" x14ac:dyDescent="0.25">
      <c r="A661" s="10" t="s">
        <v>492</v>
      </c>
      <c r="B661" s="10" t="s">
        <v>493</v>
      </c>
      <c r="C661" s="60">
        <v>0</v>
      </c>
      <c r="D661" s="60"/>
      <c r="E661" s="60">
        <v>23</v>
      </c>
      <c r="F661" s="60">
        <v>0</v>
      </c>
      <c r="G661" s="60">
        <v>0</v>
      </c>
      <c r="H661" s="60">
        <v>0</v>
      </c>
      <c r="I661" s="22">
        <f t="shared" si="56"/>
        <v>23</v>
      </c>
      <c r="J661" s="10">
        <v>0</v>
      </c>
    </row>
    <row r="662" spans="1:10" ht="15.75" x14ac:dyDescent="0.25">
      <c r="A662" s="10" t="s">
        <v>492</v>
      </c>
      <c r="B662" s="10" t="s">
        <v>221</v>
      </c>
      <c r="C662" s="60">
        <v>0</v>
      </c>
      <c r="D662" s="60"/>
      <c r="E662" s="60">
        <v>23</v>
      </c>
      <c r="F662" s="60">
        <v>0</v>
      </c>
      <c r="G662" s="60">
        <v>0</v>
      </c>
      <c r="H662" s="60">
        <v>0</v>
      </c>
      <c r="I662" s="22">
        <f t="shared" si="56"/>
        <v>23</v>
      </c>
      <c r="J662" s="10">
        <v>0</v>
      </c>
    </row>
    <row r="663" spans="1:10" ht="15.75" x14ac:dyDescent="0.25">
      <c r="A663" s="10" t="s">
        <v>492</v>
      </c>
      <c r="B663" s="10" t="s">
        <v>505</v>
      </c>
      <c r="C663" s="60">
        <v>0</v>
      </c>
      <c r="D663" s="60"/>
      <c r="E663" s="60">
        <v>0</v>
      </c>
      <c r="F663" s="60">
        <v>0</v>
      </c>
      <c r="G663" s="60">
        <v>10</v>
      </c>
      <c r="H663" s="60">
        <v>4</v>
      </c>
      <c r="I663" s="22">
        <f t="shared" si="56"/>
        <v>14</v>
      </c>
      <c r="J663" s="10">
        <v>9</v>
      </c>
    </row>
    <row r="664" spans="1:10" ht="15.75" x14ac:dyDescent="0.25">
      <c r="A664" s="10" t="s">
        <v>492</v>
      </c>
      <c r="B664" s="10" t="s">
        <v>494</v>
      </c>
      <c r="C664" s="60">
        <v>0</v>
      </c>
      <c r="D664" s="60"/>
      <c r="E664" s="60">
        <v>0</v>
      </c>
      <c r="F664" s="60">
        <v>0</v>
      </c>
      <c r="G664" s="60">
        <v>2</v>
      </c>
      <c r="H664" s="60">
        <v>3</v>
      </c>
      <c r="I664" s="22">
        <f t="shared" si="56"/>
        <v>5</v>
      </c>
      <c r="J664" s="10">
        <v>1</v>
      </c>
    </row>
    <row r="665" spans="1:10" ht="31.5" x14ac:dyDescent="0.25">
      <c r="A665" s="73" t="s">
        <v>492</v>
      </c>
      <c r="B665" s="73" t="s">
        <v>32</v>
      </c>
      <c r="C665" s="73">
        <f>SUM(C647:C664)</f>
        <v>277</v>
      </c>
      <c r="D665" s="73">
        <v>0</v>
      </c>
      <c r="E665" s="73">
        <f>SUM(E647:E664)</f>
        <v>375</v>
      </c>
      <c r="F665" s="73">
        <f>SUM(F647:F664)</f>
        <v>87</v>
      </c>
      <c r="G665" s="73">
        <f>SUM(G647:G664)</f>
        <v>74</v>
      </c>
      <c r="H665" s="73">
        <f>SUM(H647:H664)</f>
        <v>151</v>
      </c>
      <c r="I665" s="73">
        <f t="shared" si="56"/>
        <v>964</v>
      </c>
      <c r="J665" s="73">
        <f>SUM(J647:J664)</f>
        <v>267</v>
      </c>
    </row>
    <row r="666" spans="1:10" ht="18.75" x14ac:dyDescent="0.3">
      <c r="A666" s="27" t="s">
        <v>507</v>
      </c>
    </row>
    <row r="667" spans="1:10" ht="31.5" x14ac:dyDescent="0.25">
      <c r="A667" s="10" t="s">
        <v>508</v>
      </c>
      <c r="B667" s="10" t="s">
        <v>509</v>
      </c>
      <c r="C667" s="60">
        <v>78</v>
      </c>
      <c r="D667" s="60"/>
      <c r="E667" s="60">
        <v>8</v>
      </c>
      <c r="F667" s="60">
        <v>36</v>
      </c>
      <c r="G667" s="60"/>
      <c r="H667" s="60">
        <v>59</v>
      </c>
      <c r="I667" s="22">
        <f>H667+G667+F667+E667+D667+C667</f>
        <v>181</v>
      </c>
      <c r="J667" s="10">
        <v>59</v>
      </c>
    </row>
    <row r="668" spans="1:10" ht="31.5" x14ac:dyDescent="0.25">
      <c r="A668" s="10" t="s">
        <v>508</v>
      </c>
      <c r="B668" s="10" t="s">
        <v>510</v>
      </c>
      <c r="C668" s="60">
        <v>0</v>
      </c>
      <c r="D668" s="60"/>
      <c r="E668" s="60">
        <v>24</v>
      </c>
      <c r="F668" s="60">
        <v>33</v>
      </c>
      <c r="G668" s="60"/>
      <c r="H668" s="60">
        <v>58</v>
      </c>
      <c r="I668" s="22">
        <f>H668+G668+F668+E668+D668+C668</f>
        <v>115</v>
      </c>
      <c r="J668" s="10">
        <v>45</v>
      </c>
    </row>
    <row r="669" spans="1:10" ht="31.5" x14ac:dyDescent="0.25">
      <c r="A669" s="10" t="s">
        <v>508</v>
      </c>
      <c r="B669" s="10" t="s">
        <v>511</v>
      </c>
      <c r="C669" s="60">
        <v>58</v>
      </c>
      <c r="D669" s="60"/>
      <c r="E669" s="60">
        <v>2</v>
      </c>
      <c r="F669" s="60">
        <v>12</v>
      </c>
      <c r="G669" s="60"/>
      <c r="H669" s="60">
        <v>0</v>
      </c>
      <c r="I669" s="22">
        <f>H669+G669+F669+E669+D669+C669</f>
        <v>72</v>
      </c>
      <c r="J669" s="10">
        <v>27</v>
      </c>
    </row>
    <row r="670" spans="1:10" ht="31.5" x14ac:dyDescent="0.25">
      <c r="A670" s="73" t="s">
        <v>508</v>
      </c>
      <c r="B670" s="73" t="s">
        <v>512</v>
      </c>
      <c r="C670" s="73">
        <f>SUM(C667:C669)</f>
        <v>136</v>
      </c>
      <c r="D670" s="73"/>
      <c r="E670" s="73">
        <f>SUM(E667:E669)</f>
        <v>34</v>
      </c>
      <c r="F670" s="73">
        <f>SUM(F667:F669)</f>
        <v>81</v>
      </c>
      <c r="G670" s="73"/>
      <c r="H670" s="73">
        <f>SUM(H667:H669)</f>
        <v>117</v>
      </c>
      <c r="I670" s="73">
        <f>H670+G670+F670+E670+D670+C670</f>
        <v>368</v>
      </c>
      <c r="J670" s="73">
        <f>SUM(J667:J669)</f>
        <v>131</v>
      </c>
    </row>
    <row r="671" spans="1:10" ht="18.75" x14ac:dyDescent="0.3">
      <c r="A671" s="27" t="s">
        <v>515</v>
      </c>
    </row>
    <row r="672" spans="1:10" ht="15.75" x14ac:dyDescent="0.25">
      <c r="A672" s="10" t="s">
        <v>516</v>
      </c>
      <c r="B672" s="10" t="s">
        <v>151</v>
      </c>
      <c r="C672" s="60"/>
      <c r="D672" s="60">
        <v>222</v>
      </c>
      <c r="E672" s="60"/>
      <c r="F672" s="60">
        <v>122</v>
      </c>
      <c r="G672" s="60"/>
      <c r="H672" s="60"/>
      <c r="I672" s="22">
        <f t="shared" ref="I672:I678" si="57">F672+D672</f>
        <v>344</v>
      </c>
      <c r="J672" s="10">
        <v>116</v>
      </c>
    </row>
    <row r="673" spans="1:10" ht="15.75" x14ac:dyDescent="0.25">
      <c r="A673" s="10" t="s">
        <v>516</v>
      </c>
      <c r="B673" s="10" t="s">
        <v>150</v>
      </c>
      <c r="C673" s="60"/>
      <c r="D673" s="60">
        <v>148</v>
      </c>
      <c r="E673" s="60"/>
      <c r="F673" s="60">
        <v>0</v>
      </c>
      <c r="G673" s="60"/>
      <c r="H673" s="60"/>
      <c r="I673" s="22">
        <f t="shared" si="57"/>
        <v>148</v>
      </c>
      <c r="J673" s="10">
        <v>49</v>
      </c>
    </row>
    <row r="674" spans="1:10" ht="15.75" x14ac:dyDescent="0.25">
      <c r="A674" s="10" t="s">
        <v>516</v>
      </c>
      <c r="B674" s="10" t="s">
        <v>149</v>
      </c>
      <c r="C674" s="60"/>
      <c r="D674" s="60">
        <v>27</v>
      </c>
      <c r="E674" s="60"/>
      <c r="F674" s="60">
        <v>109</v>
      </c>
      <c r="G674" s="60"/>
      <c r="H674" s="60"/>
      <c r="I674" s="22">
        <f t="shared" si="57"/>
        <v>136</v>
      </c>
      <c r="J674" s="10">
        <v>73</v>
      </c>
    </row>
    <row r="675" spans="1:10" ht="15.75" x14ac:dyDescent="0.25">
      <c r="A675" s="10" t="s">
        <v>516</v>
      </c>
      <c r="B675" s="10" t="s">
        <v>141</v>
      </c>
      <c r="C675" s="60"/>
      <c r="D675" s="60">
        <v>0</v>
      </c>
      <c r="E675" s="60"/>
      <c r="F675" s="60">
        <v>178</v>
      </c>
      <c r="G675" s="60"/>
      <c r="H675" s="60"/>
      <c r="I675" s="22">
        <f t="shared" si="57"/>
        <v>178</v>
      </c>
      <c r="J675" s="10">
        <v>57</v>
      </c>
    </row>
    <row r="676" spans="1:10" ht="15.75" x14ac:dyDescent="0.25">
      <c r="A676" s="10" t="s">
        <v>516</v>
      </c>
      <c r="B676" s="10" t="s">
        <v>140</v>
      </c>
      <c r="C676" s="60"/>
      <c r="D676" s="60">
        <v>0</v>
      </c>
      <c r="E676" s="60"/>
      <c r="F676" s="60">
        <v>71</v>
      </c>
      <c r="G676" s="60"/>
      <c r="H676" s="60"/>
      <c r="I676" s="22">
        <f t="shared" si="57"/>
        <v>71</v>
      </c>
      <c r="J676" s="10">
        <v>22</v>
      </c>
    </row>
    <row r="677" spans="1:10" ht="15.75" x14ac:dyDescent="0.25">
      <c r="A677" s="10" t="s">
        <v>516</v>
      </c>
      <c r="B677" s="10" t="s">
        <v>517</v>
      </c>
      <c r="C677" s="60"/>
      <c r="D677" s="60">
        <v>22</v>
      </c>
      <c r="E677" s="60"/>
      <c r="F677" s="60">
        <v>0</v>
      </c>
      <c r="G677" s="60"/>
      <c r="H677" s="60"/>
      <c r="I677" s="22">
        <f t="shared" si="57"/>
        <v>22</v>
      </c>
      <c r="J677" s="10">
        <v>0</v>
      </c>
    </row>
    <row r="678" spans="1:10" ht="15.75" x14ac:dyDescent="0.25">
      <c r="A678" s="73" t="s">
        <v>516</v>
      </c>
      <c r="B678" s="73" t="s">
        <v>518</v>
      </c>
      <c r="C678" s="73"/>
      <c r="D678" s="73">
        <f>SUM(D672:D677)</f>
        <v>419</v>
      </c>
      <c r="E678" s="73"/>
      <c r="F678" s="73">
        <f>SUM(F672:F677)</f>
        <v>480</v>
      </c>
      <c r="G678" s="73"/>
      <c r="H678" s="73"/>
      <c r="I678" s="73">
        <f t="shared" si="57"/>
        <v>899</v>
      </c>
      <c r="J678" s="73">
        <f>SUM(J672:J677)</f>
        <v>317</v>
      </c>
    </row>
    <row r="679" spans="1:10" ht="18.75" x14ac:dyDescent="0.3">
      <c r="A679" s="27" t="s">
        <v>519</v>
      </c>
    </row>
    <row r="680" spans="1:10" ht="31.5" x14ac:dyDescent="0.25">
      <c r="A680" s="10" t="s">
        <v>520</v>
      </c>
      <c r="B680" s="10" t="s">
        <v>227</v>
      </c>
      <c r="C680" s="60"/>
      <c r="D680" s="60"/>
      <c r="E680" s="60">
        <v>162</v>
      </c>
      <c r="F680" s="60">
        <v>104</v>
      </c>
      <c r="G680" s="60"/>
      <c r="H680" s="60">
        <v>196</v>
      </c>
      <c r="I680" s="22">
        <f>H680+G680+F680+E680</f>
        <v>462</v>
      </c>
      <c r="J680" s="10">
        <v>261</v>
      </c>
    </row>
    <row r="681" spans="1:10" ht="31.5" x14ac:dyDescent="0.25">
      <c r="A681" s="10" t="s">
        <v>520</v>
      </c>
      <c r="B681" s="10" t="s">
        <v>521</v>
      </c>
      <c r="C681" s="60"/>
      <c r="D681" s="60"/>
      <c r="E681" s="60">
        <v>25</v>
      </c>
      <c r="F681" s="60">
        <v>15</v>
      </c>
      <c r="G681" s="60"/>
      <c r="H681" s="60">
        <v>25</v>
      </c>
      <c r="I681" s="22">
        <f>H681+G681+F681+E681</f>
        <v>65</v>
      </c>
      <c r="J681" s="10"/>
    </row>
    <row r="682" spans="1:10" ht="31.5" x14ac:dyDescent="0.25">
      <c r="A682" s="10" t="s">
        <v>520</v>
      </c>
      <c r="B682" s="10" t="s">
        <v>103</v>
      </c>
      <c r="C682" s="60"/>
      <c r="D682" s="60"/>
      <c r="E682" s="60">
        <v>25</v>
      </c>
      <c r="F682" s="60">
        <v>49</v>
      </c>
      <c r="G682" s="60"/>
      <c r="H682" s="60">
        <v>60</v>
      </c>
      <c r="I682" s="22">
        <f>H682+G682+F682+E682</f>
        <v>134</v>
      </c>
      <c r="J682" s="10">
        <v>36</v>
      </c>
    </row>
    <row r="683" spans="1:10" ht="31.5" x14ac:dyDescent="0.25">
      <c r="A683" s="73" t="s">
        <v>520</v>
      </c>
      <c r="B683" s="73" t="s">
        <v>32</v>
      </c>
      <c r="C683" s="73"/>
      <c r="D683" s="73"/>
      <c r="E683" s="73">
        <f>SUM(E680:E682)</f>
        <v>212</v>
      </c>
      <c r="F683" s="73">
        <f>SUM(F680:F682)</f>
        <v>168</v>
      </c>
      <c r="G683" s="73"/>
      <c r="H683" s="73">
        <f>SUM(H680:H682)</f>
        <v>281</v>
      </c>
      <c r="I683" s="73">
        <f>H683+G683+F683+E683</f>
        <v>661</v>
      </c>
      <c r="J683" s="73">
        <f>SUM(J680:J682)</f>
        <v>297</v>
      </c>
    </row>
    <row r="684" spans="1:10" ht="18.75" x14ac:dyDescent="0.3">
      <c r="A684" s="63" t="s">
        <v>828</v>
      </c>
    </row>
    <row r="685" spans="1:10" ht="15.75" x14ac:dyDescent="0.25">
      <c r="A685" s="30" t="s">
        <v>829</v>
      </c>
      <c r="B685" s="10" t="s">
        <v>832</v>
      </c>
      <c r="C685" s="60"/>
      <c r="D685" s="60"/>
      <c r="E685" s="60">
        <v>75</v>
      </c>
      <c r="F685" s="60">
        <v>92</v>
      </c>
      <c r="G685" s="60"/>
      <c r="H685" s="60"/>
      <c r="I685" s="16">
        <f t="shared" ref="I685:I691" si="58">F685+E685</f>
        <v>167</v>
      </c>
      <c r="J685" s="10">
        <v>58</v>
      </c>
    </row>
    <row r="686" spans="1:10" ht="15.75" x14ac:dyDescent="0.25">
      <c r="A686" s="30" t="s">
        <v>829</v>
      </c>
      <c r="B686" s="10" t="s">
        <v>637</v>
      </c>
      <c r="C686" s="60"/>
      <c r="D686" s="60"/>
      <c r="E686" s="60">
        <v>77</v>
      </c>
      <c r="F686" s="60">
        <v>126</v>
      </c>
      <c r="G686" s="60"/>
      <c r="H686" s="60"/>
      <c r="I686" s="16">
        <f t="shared" si="58"/>
        <v>203</v>
      </c>
      <c r="J686" s="10">
        <v>79</v>
      </c>
    </row>
    <row r="687" spans="1:10" ht="31.5" x14ac:dyDescent="0.25">
      <c r="A687" s="30" t="s">
        <v>829</v>
      </c>
      <c r="B687" s="10" t="s">
        <v>833</v>
      </c>
      <c r="C687" s="60"/>
      <c r="D687" s="60"/>
      <c r="E687" s="60">
        <v>9</v>
      </c>
      <c r="F687" s="60">
        <v>0</v>
      </c>
      <c r="G687" s="60"/>
      <c r="H687" s="60"/>
      <c r="I687" s="16">
        <f t="shared" si="58"/>
        <v>9</v>
      </c>
      <c r="J687" s="10">
        <v>9</v>
      </c>
    </row>
    <row r="688" spans="1:10" ht="15.75" x14ac:dyDescent="0.25">
      <c r="A688" s="30" t="s">
        <v>829</v>
      </c>
      <c r="B688" s="10" t="s">
        <v>830</v>
      </c>
      <c r="C688" s="60"/>
      <c r="D688" s="60"/>
      <c r="E688" s="60">
        <v>25</v>
      </c>
      <c r="F688" s="60">
        <v>0</v>
      </c>
      <c r="G688" s="60"/>
      <c r="H688" s="60"/>
      <c r="I688" s="16">
        <f t="shared" si="58"/>
        <v>25</v>
      </c>
      <c r="J688" s="10">
        <v>0</v>
      </c>
    </row>
    <row r="689" spans="1:10" ht="15.75" x14ac:dyDescent="0.25">
      <c r="A689" s="30" t="s">
        <v>829</v>
      </c>
      <c r="B689" s="10" t="s">
        <v>831</v>
      </c>
      <c r="C689" s="60"/>
      <c r="D689" s="60"/>
      <c r="E689" s="60">
        <v>0</v>
      </c>
      <c r="F689" s="60">
        <v>14</v>
      </c>
      <c r="G689" s="60"/>
      <c r="H689" s="60"/>
      <c r="I689" s="16">
        <f t="shared" si="58"/>
        <v>14</v>
      </c>
      <c r="J689" s="10">
        <v>0</v>
      </c>
    </row>
    <row r="690" spans="1:10" ht="15.75" x14ac:dyDescent="0.25">
      <c r="A690" s="30" t="s">
        <v>829</v>
      </c>
      <c r="B690" s="10" t="s">
        <v>29</v>
      </c>
      <c r="C690" s="60"/>
      <c r="D690" s="60"/>
      <c r="E690" s="60">
        <v>0</v>
      </c>
      <c r="F690" s="60">
        <v>19</v>
      </c>
      <c r="G690" s="60"/>
      <c r="H690" s="60"/>
      <c r="I690" s="16">
        <f t="shared" si="58"/>
        <v>19</v>
      </c>
      <c r="J690" s="10">
        <v>0</v>
      </c>
    </row>
    <row r="691" spans="1:10" ht="31.5" x14ac:dyDescent="0.25">
      <c r="A691" s="73" t="s">
        <v>829</v>
      </c>
      <c r="B691" s="73" t="s">
        <v>142</v>
      </c>
      <c r="C691" s="73"/>
      <c r="D691" s="73"/>
      <c r="E691" s="73">
        <f>SUM(E685:E690)</f>
        <v>186</v>
      </c>
      <c r="F691" s="73">
        <f>SUM(F685:F690)</f>
        <v>251</v>
      </c>
      <c r="G691" s="73"/>
      <c r="H691" s="73"/>
      <c r="I691" s="73">
        <f t="shared" si="58"/>
        <v>437</v>
      </c>
      <c r="J691" s="73">
        <f>SUM(J685:J690)</f>
        <v>146</v>
      </c>
    </row>
    <row r="692" spans="1:10" ht="18.75" x14ac:dyDescent="0.3">
      <c r="A692" s="27" t="s">
        <v>523</v>
      </c>
    </row>
    <row r="693" spans="1:10" ht="47.25" x14ac:dyDescent="0.25">
      <c r="A693" s="10" t="s">
        <v>524</v>
      </c>
      <c r="B693" s="10" t="s">
        <v>8</v>
      </c>
      <c r="C693" s="60"/>
      <c r="D693" s="60"/>
      <c r="E693" s="60">
        <v>19</v>
      </c>
      <c r="F693" s="60">
        <v>0</v>
      </c>
      <c r="G693" s="60"/>
      <c r="H693" s="60">
        <v>16</v>
      </c>
      <c r="I693" s="22">
        <f t="shared" ref="I693:I698" si="59">H693+G693+F693+E693</f>
        <v>35</v>
      </c>
      <c r="J693" s="10"/>
    </row>
    <row r="694" spans="1:10" ht="31.5" x14ac:dyDescent="0.25">
      <c r="A694" s="10" t="s">
        <v>524</v>
      </c>
      <c r="B694" s="10" t="s">
        <v>9</v>
      </c>
      <c r="C694" s="60"/>
      <c r="D694" s="60"/>
      <c r="E694" s="60">
        <v>20</v>
      </c>
      <c r="F694" s="60">
        <v>40</v>
      </c>
      <c r="G694" s="60"/>
      <c r="H694" s="60">
        <v>0</v>
      </c>
      <c r="I694" s="22">
        <f t="shared" si="59"/>
        <v>60</v>
      </c>
      <c r="J694" s="10">
        <v>35</v>
      </c>
    </row>
    <row r="695" spans="1:10" ht="31.5" x14ac:dyDescent="0.25">
      <c r="A695" s="10" t="s">
        <v>524</v>
      </c>
      <c r="B695" s="10" t="s">
        <v>27</v>
      </c>
      <c r="C695" s="60"/>
      <c r="D695" s="60"/>
      <c r="E695" s="60">
        <v>0</v>
      </c>
      <c r="F695" s="60">
        <v>48</v>
      </c>
      <c r="G695" s="60"/>
      <c r="H695" s="60">
        <v>81</v>
      </c>
      <c r="I695" s="22">
        <f t="shared" si="59"/>
        <v>129</v>
      </c>
      <c r="J695" s="10">
        <v>55</v>
      </c>
    </row>
    <row r="696" spans="1:10" ht="31.5" x14ac:dyDescent="0.25">
      <c r="A696" s="10" t="s">
        <v>524</v>
      </c>
      <c r="B696" s="10" t="s">
        <v>29</v>
      </c>
      <c r="C696" s="60"/>
      <c r="D696" s="60"/>
      <c r="E696" s="60">
        <v>0</v>
      </c>
      <c r="F696" s="60">
        <v>28</v>
      </c>
      <c r="G696" s="60"/>
      <c r="H696" s="60">
        <v>72</v>
      </c>
      <c r="I696" s="22">
        <f t="shared" si="59"/>
        <v>100</v>
      </c>
      <c r="J696" s="10">
        <v>28</v>
      </c>
    </row>
    <row r="697" spans="1:10" ht="31.5" x14ac:dyDescent="0.25">
      <c r="A697" s="10" t="s">
        <v>524</v>
      </c>
      <c r="B697" s="10" t="s">
        <v>460</v>
      </c>
      <c r="C697" s="60"/>
      <c r="D697" s="60"/>
      <c r="E697" s="60">
        <v>0</v>
      </c>
      <c r="F697" s="60">
        <v>0</v>
      </c>
      <c r="G697" s="60"/>
      <c r="H697" s="60">
        <v>13</v>
      </c>
      <c r="I697" s="22">
        <f t="shared" si="59"/>
        <v>13</v>
      </c>
      <c r="J697" s="10"/>
    </row>
    <row r="698" spans="1:10" ht="31.5" x14ac:dyDescent="0.25">
      <c r="A698" s="73" t="s">
        <v>524</v>
      </c>
      <c r="B698" s="73" t="s">
        <v>142</v>
      </c>
      <c r="C698" s="73"/>
      <c r="D698" s="73"/>
      <c r="E698" s="73">
        <f>SUM(E693:E697)</f>
        <v>39</v>
      </c>
      <c r="F698" s="73">
        <f>SUM(F693:F697)</f>
        <v>116</v>
      </c>
      <c r="G698" s="73"/>
      <c r="H698" s="73">
        <f>SUM(H693:H697)</f>
        <v>182</v>
      </c>
      <c r="I698" s="73">
        <f t="shared" si="59"/>
        <v>337</v>
      </c>
      <c r="J698" s="73">
        <f>SUM(J694:J696)</f>
        <v>118</v>
      </c>
    </row>
    <row r="699" spans="1:10" ht="18.75" x14ac:dyDescent="0.3">
      <c r="A699" s="27" t="s">
        <v>529</v>
      </c>
    </row>
    <row r="700" spans="1:10" ht="31.5" x14ac:dyDescent="0.25">
      <c r="A700" s="10" t="s">
        <v>527</v>
      </c>
      <c r="B700" s="10" t="s">
        <v>528</v>
      </c>
      <c r="C700" s="60"/>
      <c r="D700" s="60"/>
      <c r="E700" s="60">
        <v>61</v>
      </c>
      <c r="F700" s="60">
        <v>4</v>
      </c>
      <c r="G700" s="60">
        <v>3</v>
      </c>
      <c r="H700" s="60">
        <v>29</v>
      </c>
      <c r="I700" s="22">
        <f t="shared" ref="I700:I705" si="60">H700+G700+F700+E700</f>
        <v>97</v>
      </c>
      <c r="J700" s="10">
        <v>21</v>
      </c>
    </row>
    <row r="701" spans="1:10" ht="31.5" x14ac:dyDescent="0.25">
      <c r="A701" s="10" t="s">
        <v>527</v>
      </c>
      <c r="B701" s="10" t="s">
        <v>226</v>
      </c>
      <c r="C701" s="60"/>
      <c r="D701" s="60"/>
      <c r="E701" s="60">
        <v>63</v>
      </c>
      <c r="F701" s="60">
        <v>9</v>
      </c>
      <c r="G701" s="60">
        <v>2</v>
      </c>
      <c r="H701" s="60">
        <v>27</v>
      </c>
      <c r="I701" s="22">
        <f t="shared" si="60"/>
        <v>101</v>
      </c>
      <c r="J701" s="10">
        <v>12</v>
      </c>
    </row>
    <row r="702" spans="1:10" ht="31.5" x14ac:dyDescent="0.25">
      <c r="A702" s="10" t="s">
        <v>527</v>
      </c>
      <c r="B702" s="10" t="s">
        <v>27</v>
      </c>
      <c r="C702" s="60"/>
      <c r="D702" s="60"/>
      <c r="E702" s="60">
        <v>88</v>
      </c>
      <c r="F702" s="60">
        <v>4</v>
      </c>
      <c r="G702" s="60">
        <v>2</v>
      </c>
      <c r="H702" s="60">
        <v>72</v>
      </c>
      <c r="I702" s="22">
        <f t="shared" si="60"/>
        <v>166</v>
      </c>
      <c r="J702" s="10">
        <v>48</v>
      </c>
    </row>
    <row r="703" spans="1:10" ht="31.5" x14ac:dyDescent="0.25">
      <c r="A703" s="10" t="s">
        <v>527</v>
      </c>
      <c r="B703" s="10" t="s">
        <v>29</v>
      </c>
      <c r="C703" s="60"/>
      <c r="D703" s="60"/>
      <c r="E703" s="60">
        <v>71</v>
      </c>
      <c r="F703" s="60">
        <v>0</v>
      </c>
      <c r="G703" s="60">
        <v>0</v>
      </c>
      <c r="H703" s="60">
        <v>0</v>
      </c>
      <c r="I703" s="22">
        <f t="shared" si="60"/>
        <v>71</v>
      </c>
      <c r="J703" s="10">
        <v>30</v>
      </c>
    </row>
    <row r="704" spans="1:10" ht="31.5" x14ac:dyDescent="0.25">
      <c r="A704" s="10" t="s">
        <v>527</v>
      </c>
      <c r="B704" s="10" t="s">
        <v>31</v>
      </c>
      <c r="C704" s="60"/>
      <c r="D704" s="60"/>
      <c r="E704" s="60">
        <v>47</v>
      </c>
      <c r="F704" s="60">
        <v>0</v>
      </c>
      <c r="G704" s="60">
        <v>0</v>
      </c>
      <c r="H704" s="60">
        <v>0</v>
      </c>
      <c r="I704" s="22">
        <f t="shared" si="60"/>
        <v>47</v>
      </c>
      <c r="J704" s="10">
        <v>0</v>
      </c>
    </row>
    <row r="705" spans="1:10" ht="31.5" x14ac:dyDescent="0.25">
      <c r="A705" s="73" t="s">
        <v>527</v>
      </c>
      <c r="B705" s="73" t="s">
        <v>32</v>
      </c>
      <c r="C705" s="73"/>
      <c r="D705" s="73"/>
      <c r="E705" s="73">
        <f>SUM(E700:E704)</f>
        <v>330</v>
      </c>
      <c r="F705" s="73">
        <f>SUM(F700:F704)</f>
        <v>17</v>
      </c>
      <c r="G705" s="73">
        <f>SUM(G700:G704)</f>
        <v>7</v>
      </c>
      <c r="H705" s="73">
        <f>SUM(H700:H704)</f>
        <v>128</v>
      </c>
      <c r="I705" s="73">
        <f t="shared" si="60"/>
        <v>482</v>
      </c>
      <c r="J705" s="73">
        <f t="shared" ref="J705" si="61">J700+J701+J702+J703+J704</f>
        <v>111</v>
      </c>
    </row>
    <row r="706" spans="1:10" ht="18.75" x14ac:dyDescent="0.3">
      <c r="A706" s="27" t="s">
        <v>531</v>
      </c>
    </row>
    <row r="707" spans="1:10" ht="31.5" x14ac:dyDescent="0.25">
      <c r="A707" s="10" t="s">
        <v>532</v>
      </c>
      <c r="B707" s="10" t="s">
        <v>504</v>
      </c>
      <c r="C707" s="60">
        <v>94</v>
      </c>
      <c r="D707" s="60"/>
      <c r="E707" s="60">
        <v>89</v>
      </c>
      <c r="F707" s="60"/>
      <c r="G707" s="60"/>
      <c r="H707" s="60">
        <v>143</v>
      </c>
      <c r="I707" s="22">
        <f t="shared" ref="I707:I716" si="62">H707+E707+C707</f>
        <v>326</v>
      </c>
      <c r="J707" s="10">
        <v>105</v>
      </c>
    </row>
    <row r="708" spans="1:10" ht="31.5" x14ac:dyDescent="0.25">
      <c r="A708" s="10" t="s">
        <v>532</v>
      </c>
      <c r="B708" s="10" t="s">
        <v>535</v>
      </c>
      <c r="C708" s="60">
        <v>0</v>
      </c>
      <c r="D708" s="60"/>
      <c r="E708" s="60">
        <v>18</v>
      </c>
      <c r="F708" s="60"/>
      <c r="G708" s="60"/>
      <c r="H708" s="60">
        <v>72</v>
      </c>
      <c r="I708" s="22">
        <f t="shared" si="62"/>
        <v>90</v>
      </c>
      <c r="J708" s="10"/>
    </row>
    <row r="709" spans="1:10" ht="31.5" x14ac:dyDescent="0.25">
      <c r="A709" s="10" t="s">
        <v>532</v>
      </c>
      <c r="B709" s="10" t="s">
        <v>475</v>
      </c>
      <c r="C709" s="60">
        <v>0</v>
      </c>
      <c r="D709" s="60"/>
      <c r="E709" s="60">
        <v>10</v>
      </c>
      <c r="F709" s="60"/>
      <c r="G709" s="60"/>
      <c r="H709" s="60">
        <v>52</v>
      </c>
      <c r="I709" s="22">
        <f t="shared" si="62"/>
        <v>62</v>
      </c>
      <c r="J709" s="10">
        <v>25</v>
      </c>
    </row>
    <row r="710" spans="1:10" ht="31.5" x14ac:dyDescent="0.25">
      <c r="A710" s="10" t="s">
        <v>532</v>
      </c>
      <c r="B710" s="10" t="s">
        <v>455</v>
      </c>
      <c r="C710" s="60">
        <v>60</v>
      </c>
      <c r="D710" s="60"/>
      <c r="E710" s="60">
        <v>25</v>
      </c>
      <c r="F710" s="60"/>
      <c r="G710" s="60"/>
      <c r="H710" s="60">
        <v>0</v>
      </c>
      <c r="I710" s="22">
        <f t="shared" si="62"/>
        <v>85</v>
      </c>
      <c r="J710" s="10">
        <v>37</v>
      </c>
    </row>
    <row r="711" spans="1:10" ht="31.5" x14ac:dyDescent="0.25">
      <c r="A711" s="10" t="s">
        <v>532</v>
      </c>
      <c r="B711" s="10" t="s">
        <v>10</v>
      </c>
      <c r="C711" s="60">
        <v>0</v>
      </c>
      <c r="D711" s="60"/>
      <c r="E711" s="60">
        <v>27</v>
      </c>
      <c r="F711" s="60"/>
      <c r="G711" s="60"/>
      <c r="H711" s="60">
        <v>30</v>
      </c>
      <c r="I711" s="22">
        <f t="shared" si="62"/>
        <v>57</v>
      </c>
      <c r="J711" s="10">
        <v>9</v>
      </c>
    </row>
    <row r="712" spans="1:10" ht="31.5" x14ac:dyDescent="0.25">
      <c r="A712" s="10" t="s">
        <v>532</v>
      </c>
      <c r="B712" s="10" t="s">
        <v>114</v>
      </c>
      <c r="C712" s="60"/>
      <c r="D712" s="60"/>
      <c r="E712" s="60">
        <v>46</v>
      </c>
      <c r="F712" s="60"/>
      <c r="G712" s="60"/>
      <c r="H712" s="60">
        <v>12</v>
      </c>
      <c r="I712" s="22">
        <f t="shared" si="62"/>
        <v>58</v>
      </c>
      <c r="J712" s="10">
        <v>21</v>
      </c>
    </row>
    <row r="713" spans="1:10" ht="31.5" x14ac:dyDescent="0.25">
      <c r="A713" s="10" t="s">
        <v>532</v>
      </c>
      <c r="B713" s="10" t="s">
        <v>27</v>
      </c>
      <c r="C713" s="60">
        <v>74</v>
      </c>
      <c r="D713" s="60"/>
      <c r="E713" s="60">
        <v>65</v>
      </c>
      <c r="F713" s="60"/>
      <c r="G713" s="60"/>
      <c r="H713" s="60">
        <v>135</v>
      </c>
      <c r="I713" s="22">
        <f t="shared" si="62"/>
        <v>274</v>
      </c>
      <c r="J713" s="10">
        <v>92</v>
      </c>
    </row>
    <row r="714" spans="1:10" ht="31.5" x14ac:dyDescent="0.25">
      <c r="A714" s="10" t="s">
        <v>532</v>
      </c>
      <c r="B714" s="10" t="s">
        <v>536</v>
      </c>
      <c r="C714" s="60">
        <v>0</v>
      </c>
      <c r="D714" s="60"/>
      <c r="E714" s="60">
        <v>24</v>
      </c>
      <c r="F714" s="60"/>
      <c r="G714" s="60"/>
      <c r="H714" s="60">
        <v>93</v>
      </c>
      <c r="I714" s="22">
        <f t="shared" si="62"/>
        <v>117</v>
      </c>
      <c r="J714" s="10">
        <v>46</v>
      </c>
    </row>
    <row r="715" spans="1:10" ht="31.5" x14ac:dyDescent="0.25">
      <c r="A715" s="10" t="s">
        <v>532</v>
      </c>
      <c r="B715" s="10" t="s">
        <v>49</v>
      </c>
      <c r="C715" s="60">
        <v>0</v>
      </c>
      <c r="D715" s="60"/>
      <c r="E715" s="60">
        <v>46</v>
      </c>
      <c r="F715" s="60"/>
      <c r="G715" s="60"/>
      <c r="H715" s="60">
        <v>50</v>
      </c>
      <c r="I715" s="22">
        <f t="shared" si="62"/>
        <v>96</v>
      </c>
      <c r="J715" s="10">
        <v>42</v>
      </c>
    </row>
    <row r="716" spans="1:10" ht="31.5" x14ac:dyDescent="0.25">
      <c r="A716" s="73" t="s">
        <v>532</v>
      </c>
      <c r="B716" s="73" t="s">
        <v>32</v>
      </c>
      <c r="C716" s="73">
        <f>SUM(C707:C715)</f>
        <v>228</v>
      </c>
      <c r="D716" s="73"/>
      <c r="E716" s="73">
        <f>SUM(E707:E715)</f>
        <v>350</v>
      </c>
      <c r="F716" s="73"/>
      <c r="G716" s="73"/>
      <c r="H716" s="73">
        <f>SUM(H707:H715)</f>
        <v>587</v>
      </c>
      <c r="I716" s="73">
        <f t="shared" si="62"/>
        <v>1165</v>
      </c>
      <c r="J716" s="73">
        <f t="shared" ref="J716" si="63">SUM(J707:J715)</f>
        <v>377</v>
      </c>
    </row>
    <row r="717" spans="1:10" ht="18.75" x14ac:dyDescent="0.3">
      <c r="A717" s="27" t="s">
        <v>534</v>
      </c>
    </row>
    <row r="718" spans="1:10" ht="31.5" x14ac:dyDescent="0.25">
      <c r="A718" s="10" t="s">
        <v>537</v>
      </c>
      <c r="B718" s="10" t="s">
        <v>73</v>
      </c>
      <c r="C718" s="60">
        <v>72</v>
      </c>
      <c r="D718" s="60"/>
      <c r="E718" s="60">
        <v>26</v>
      </c>
      <c r="F718" s="60"/>
      <c r="G718" s="60"/>
      <c r="H718" s="60">
        <v>33</v>
      </c>
      <c r="I718" s="22">
        <f>H718+G718+F718+E718+D718+C718</f>
        <v>131</v>
      </c>
      <c r="J718" s="10">
        <v>21</v>
      </c>
    </row>
    <row r="719" spans="1:10" ht="47.25" x14ac:dyDescent="0.25">
      <c r="A719" s="10" t="s">
        <v>537</v>
      </c>
      <c r="B719" s="10" t="s">
        <v>394</v>
      </c>
      <c r="C719" s="60">
        <v>70</v>
      </c>
      <c r="D719" s="60"/>
      <c r="E719" s="60">
        <v>31</v>
      </c>
      <c r="F719" s="60"/>
      <c r="G719" s="60"/>
      <c r="H719" s="60"/>
      <c r="I719" s="22">
        <f>H719+G719+F719+E719+D719+C719</f>
        <v>101</v>
      </c>
      <c r="J719" s="10">
        <v>34</v>
      </c>
    </row>
    <row r="720" spans="1:10" ht="31.5" x14ac:dyDescent="0.25">
      <c r="A720" s="10" t="s">
        <v>537</v>
      </c>
      <c r="B720" s="10" t="s">
        <v>538</v>
      </c>
      <c r="C720" s="60">
        <v>19</v>
      </c>
      <c r="D720" s="60">
        <v>25</v>
      </c>
      <c r="E720" s="60">
        <v>27</v>
      </c>
      <c r="F720" s="60">
        <v>41</v>
      </c>
      <c r="G720" s="60"/>
      <c r="H720" s="60"/>
      <c r="I720" s="22">
        <f>H720+G720+F720+E720+D720+C720</f>
        <v>112</v>
      </c>
      <c r="J720" s="10">
        <v>40</v>
      </c>
    </row>
    <row r="721" spans="1:10" ht="31.5" x14ac:dyDescent="0.25">
      <c r="A721" s="10" t="s">
        <v>537</v>
      </c>
      <c r="B721" s="10" t="s">
        <v>49</v>
      </c>
      <c r="C721" s="60">
        <v>0</v>
      </c>
      <c r="D721" s="60"/>
      <c r="E721" s="60">
        <v>0</v>
      </c>
      <c r="F721" s="60"/>
      <c r="G721" s="60">
        <v>4</v>
      </c>
      <c r="H721" s="60">
        <v>8</v>
      </c>
      <c r="I721" s="22">
        <f>H721+G721+F721+E721+D721+C721</f>
        <v>12</v>
      </c>
      <c r="J721" s="10">
        <v>0</v>
      </c>
    </row>
    <row r="722" spans="1:10" ht="31.5" x14ac:dyDescent="0.25">
      <c r="A722" s="73" t="s">
        <v>537</v>
      </c>
      <c r="B722" s="73" t="s">
        <v>32</v>
      </c>
      <c r="C722" s="73">
        <f>SUM(C718:C721)</f>
        <v>161</v>
      </c>
      <c r="D722" s="73">
        <v>25</v>
      </c>
      <c r="E722" s="73">
        <f>SUM(E718:E721)</f>
        <v>84</v>
      </c>
      <c r="F722" s="73">
        <v>41</v>
      </c>
      <c r="G722" s="73">
        <v>4</v>
      </c>
      <c r="H722" s="73">
        <v>41</v>
      </c>
      <c r="I722" s="73">
        <f>H722+G722+F722+E722+D722+C722</f>
        <v>356</v>
      </c>
      <c r="J722" s="73">
        <f t="shared" ref="J722" si="64">SUM(J718:J721)</f>
        <v>95</v>
      </c>
    </row>
    <row r="723" spans="1:10" ht="18.75" x14ac:dyDescent="0.3">
      <c r="A723" s="27" t="s">
        <v>540</v>
      </c>
    </row>
    <row r="724" spans="1:10" ht="31.5" x14ac:dyDescent="0.25">
      <c r="A724" s="10" t="s">
        <v>541</v>
      </c>
      <c r="B724" s="10" t="s">
        <v>113</v>
      </c>
      <c r="C724" s="60"/>
      <c r="D724" s="60"/>
      <c r="E724" s="60">
        <v>7</v>
      </c>
      <c r="F724" s="60">
        <v>0</v>
      </c>
      <c r="G724" s="60"/>
      <c r="H724" s="60">
        <v>0</v>
      </c>
      <c r="I724" s="22">
        <f t="shared" ref="I724:I743" si="65">H724+F724+E724+D724+C724</f>
        <v>7</v>
      </c>
      <c r="J724" s="10">
        <v>0</v>
      </c>
    </row>
    <row r="725" spans="1:10" ht="31.5" x14ac:dyDescent="0.25">
      <c r="A725" s="10" t="s">
        <v>541</v>
      </c>
      <c r="B725" s="10" t="s">
        <v>91</v>
      </c>
      <c r="C725" s="60"/>
      <c r="D725" s="60"/>
      <c r="E725" s="60">
        <v>60</v>
      </c>
      <c r="F725" s="60">
        <v>38</v>
      </c>
      <c r="G725" s="60"/>
      <c r="H725" s="60">
        <v>0</v>
      </c>
      <c r="I725" s="22">
        <f t="shared" si="65"/>
        <v>98</v>
      </c>
      <c r="J725" s="10">
        <v>31</v>
      </c>
    </row>
    <row r="726" spans="1:10" ht="31.5" x14ac:dyDescent="0.25">
      <c r="A726" s="10" t="s">
        <v>541</v>
      </c>
      <c r="B726" s="10" t="s">
        <v>29</v>
      </c>
      <c r="C726" s="60"/>
      <c r="D726" s="60"/>
      <c r="E726" s="60">
        <v>57</v>
      </c>
      <c r="F726" s="60">
        <v>27</v>
      </c>
      <c r="G726" s="60"/>
      <c r="H726" s="60">
        <v>90</v>
      </c>
      <c r="I726" s="22">
        <f t="shared" si="65"/>
        <v>174</v>
      </c>
      <c r="J726" s="10">
        <v>47</v>
      </c>
    </row>
    <row r="727" spans="1:10" ht="31.5" x14ac:dyDescent="0.25">
      <c r="A727" s="10" t="s">
        <v>541</v>
      </c>
      <c r="B727" s="10" t="s">
        <v>542</v>
      </c>
      <c r="C727" s="60"/>
      <c r="D727" s="60"/>
      <c r="E727" s="60">
        <v>76</v>
      </c>
      <c r="F727" s="60">
        <v>49</v>
      </c>
      <c r="G727" s="60"/>
      <c r="H727" s="60">
        <v>0</v>
      </c>
      <c r="I727" s="22">
        <f t="shared" si="65"/>
        <v>125</v>
      </c>
      <c r="J727" s="10">
        <v>50</v>
      </c>
    </row>
    <row r="728" spans="1:10" ht="31.5" x14ac:dyDescent="0.25">
      <c r="A728" s="10" t="s">
        <v>541</v>
      </c>
      <c r="B728" s="10" t="s">
        <v>543</v>
      </c>
      <c r="C728" s="60"/>
      <c r="D728" s="60"/>
      <c r="E728" s="60">
        <v>9</v>
      </c>
      <c r="F728" s="60">
        <v>0</v>
      </c>
      <c r="G728" s="60"/>
      <c r="H728" s="60">
        <v>0</v>
      </c>
      <c r="I728" s="22">
        <f t="shared" si="65"/>
        <v>9</v>
      </c>
      <c r="J728" s="10">
        <v>9</v>
      </c>
    </row>
    <row r="729" spans="1:10" ht="63" x14ac:dyDescent="0.25">
      <c r="A729" s="10" t="s">
        <v>541</v>
      </c>
      <c r="B729" s="10" t="s">
        <v>544</v>
      </c>
      <c r="C729" s="60"/>
      <c r="D729" s="60"/>
      <c r="E729" s="60">
        <v>118</v>
      </c>
      <c r="F729" s="60">
        <v>64</v>
      </c>
      <c r="G729" s="60"/>
      <c r="H729" s="60">
        <v>51</v>
      </c>
      <c r="I729" s="22">
        <f t="shared" si="65"/>
        <v>233</v>
      </c>
      <c r="J729" s="10">
        <v>87</v>
      </c>
    </row>
    <row r="730" spans="1:10" ht="31.5" x14ac:dyDescent="0.25">
      <c r="A730" s="10" t="s">
        <v>541</v>
      </c>
      <c r="B730" s="10" t="s">
        <v>121</v>
      </c>
      <c r="C730" s="60"/>
      <c r="D730" s="60"/>
      <c r="E730" s="60">
        <v>82</v>
      </c>
      <c r="F730" s="60">
        <v>29</v>
      </c>
      <c r="G730" s="60"/>
      <c r="H730" s="60">
        <v>0</v>
      </c>
      <c r="I730" s="22">
        <f t="shared" si="65"/>
        <v>111</v>
      </c>
      <c r="J730" s="10">
        <v>42</v>
      </c>
    </row>
    <row r="731" spans="1:10" ht="31.5" x14ac:dyDescent="0.25">
      <c r="A731" s="10" t="s">
        <v>541</v>
      </c>
      <c r="B731" s="10" t="s">
        <v>226</v>
      </c>
      <c r="C731" s="60"/>
      <c r="D731" s="60"/>
      <c r="E731" s="60">
        <v>91</v>
      </c>
      <c r="F731" s="60">
        <v>40</v>
      </c>
      <c r="G731" s="60"/>
      <c r="H731" s="60">
        <v>36</v>
      </c>
      <c r="I731" s="22">
        <f t="shared" si="65"/>
        <v>167</v>
      </c>
      <c r="J731" s="10">
        <v>40</v>
      </c>
    </row>
    <row r="732" spans="1:10" ht="63" x14ac:dyDescent="0.25">
      <c r="A732" s="10" t="s">
        <v>541</v>
      </c>
      <c r="B732" s="10" t="s">
        <v>545</v>
      </c>
      <c r="C732" s="60"/>
      <c r="D732" s="60"/>
      <c r="E732" s="60">
        <v>73</v>
      </c>
      <c r="F732" s="60">
        <v>46</v>
      </c>
      <c r="G732" s="60"/>
      <c r="H732" s="60">
        <v>0</v>
      </c>
      <c r="I732" s="22">
        <f t="shared" si="65"/>
        <v>119</v>
      </c>
      <c r="J732" s="10">
        <v>25</v>
      </c>
    </row>
    <row r="733" spans="1:10" ht="31.5" x14ac:dyDescent="0.25">
      <c r="A733" s="10" t="s">
        <v>541</v>
      </c>
      <c r="B733" s="10" t="s">
        <v>546</v>
      </c>
      <c r="C733" s="60"/>
      <c r="D733" s="60"/>
      <c r="E733" s="60">
        <v>56</v>
      </c>
      <c r="F733" s="60">
        <v>17</v>
      </c>
      <c r="G733" s="60"/>
      <c r="H733" s="60">
        <v>27</v>
      </c>
      <c r="I733" s="22">
        <f t="shared" si="65"/>
        <v>100</v>
      </c>
      <c r="J733" s="10">
        <v>46</v>
      </c>
    </row>
    <row r="734" spans="1:10" ht="31.5" x14ac:dyDescent="0.25">
      <c r="A734" s="10" t="s">
        <v>541</v>
      </c>
      <c r="B734" s="10" t="s">
        <v>10</v>
      </c>
      <c r="C734" s="60"/>
      <c r="D734" s="60"/>
      <c r="E734" s="60">
        <v>61</v>
      </c>
      <c r="F734" s="60">
        <v>7</v>
      </c>
      <c r="G734" s="60"/>
      <c r="H734" s="60">
        <v>41</v>
      </c>
      <c r="I734" s="22">
        <f t="shared" si="65"/>
        <v>109</v>
      </c>
      <c r="J734" s="10">
        <v>36</v>
      </c>
    </row>
    <row r="735" spans="1:10" ht="31.5" x14ac:dyDescent="0.25">
      <c r="A735" s="10" t="s">
        <v>541</v>
      </c>
      <c r="B735" s="10" t="s">
        <v>547</v>
      </c>
      <c r="C735" s="60"/>
      <c r="D735" s="60"/>
      <c r="E735" s="60">
        <v>55</v>
      </c>
      <c r="F735" s="60">
        <v>0</v>
      </c>
      <c r="G735" s="60"/>
      <c r="H735" s="60">
        <v>0</v>
      </c>
      <c r="I735" s="22">
        <f t="shared" si="65"/>
        <v>55</v>
      </c>
      <c r="J735" s="10">
        <v>17</v>
      </c>
    </row>
    <row r="736" spans="1:10" ht="31.5" x14ac:dyDescent="0.25">
      <c r="A736" s="10" t="s">
        <v>541</v>
      </c>
      <c r="B736" s="10" t="s">
        <v>27</v>
      </c>
      <c r="C736" s="60">
        <v>145</v>
      </c>
      <c r="D736" s="60">
        <v>71</v>
      </c>
      <c r="E736" s="60">
        <v>257</v>
      </c>
      <c r="F736" s="60">
        <v>194</v>
      </c>
      <c r="G736" s="60"/>
      <c r="H736" s="60">
        <v>121</v>
      </c>
      <c r="I736" s="22">
        <f t="shared" si="65"/>
        <v>788</v>
      </c>
      <c r="J736" s="10">
        <v>179</v>
      </c>
    </row>
    <row r="737" spans="1:10" ht="31.5" x14ac:dyDescent="0.25">
      <c r="A737" s="10" t="s">
        <v>541</v>
      </c>
      <c r="B737" s="10" t="s">
        <v>548</v>
      </c>
      <c r="C737" s="60"/>
      <c r="D737" s="60"/>
      <c r="E737" s="60">
        <v>50</v>
      </c>
      <c r="F737" s="60">
        <v>4</v>
      </c>
      <c r="G737" s="60"/>
      <c r="H737" s="60">
        <v>35</v>
      </c>
      <c r="I737" s="22">
        <f t="shared" si="65"/>
        <v>89</v>
      </c>
      <c r="J737" s="10">
        <v>33</v>
      </c>
    </row>
    <row r="738" spans="1:10" ht="31.5" x14ac:dyDescent="0.25">
      <c r="A738" s="10" t="s">
        <v>541</v>
      </c>
      <c r="B738" s="10" t="s">
        <v>549</v>
      </c>
      <c r="C738" s="60"/>
      <c r="D738" s="60"/>
      <c r="E738" s="60">
        <v>33</v>
      </c>
      <c r="F738" s="60">
        <v>0</v>
      </c>
      <c r="G738" s="60"/>
      <c r="H738" s="60">
        <v>0</v>
      </c>
      <c r="I738" s="22">
        <f t="shared" si="65"/>
        <v>33</v>
      </c>
      <c r="J738" s="10">
        <v>11</v>
      </c>
    </row>
    <row r="739" spans="1:10" ht="31.5" x14ac:dyDescent="0.25">
      <c r="A739" s="10" t="s">
        <v>541</v>
      </c>
      <c r="B739" s="10" t="s">
        <v>9</v>
      </c>
      <c r="C739" s="60"/>
      <c r="D739" s="60"/>
      <c r="E739" s="60">
        <v>57</v>
      </c>
      <c r="F739" s="60">
        <v>37</v>
      </c>
      <c r="G739" s="60"/>
      <c r="H739" s="60">
        <v>61</v>
      </c>
      <c r="I739" s="22">
        <f t="shared" si="65"/>
        <v>155</v>
      </c>
      <c r="J739" s="10">
        <v>58</v>
      </c>
    </row>
    <row r="740" spans="1:10" ht="31.5" x14ac:dyDescent="0.25">
      <c r="A740" s="10" t="s">
        <v>541</v>
      </c>
      <c r="B740" s="10" t="s">
        <v>550</v>
      </c>
      <c r="C740" s="60"/>
      <c r="D740" s="60"/>
      <c r="E740" s="60">
        <v>73</v>
      </c>
      <c r="F740" s="60">
        <v>24</v>
      </c>
      <c r="G740" s="60"/>
      <c r="H740" s="60">
        <v>57</v>
      </c>
      <c r="I740" s="22">
        <f t="shared" si="65"/>
        <v>154</v>
      </c>
      <c r="J740" s="10">
        <v>67</v>
      </c>
    </row>
    <row r="741" spans="1:10" ht="31.5" x14ac:dyDescent="0.25">
      <c r="A741" s="10" t="s">
        <v>541</v>
      </c>
      <c r="B741" s="10" t="s">
        <v>551</v>
      </c>
      <c r="C741" s="60"/>
      <c r="D741" s="60"/>
      <c r="E741" s="60">
        <v>51</v>
      </c>
      <c r="F741" s="60">
        <v>13</v>
      </c>
      <c r="G741" s="60"/>
      <c r="H741" s="60">
        <v>0</v>
      </c>
      <c r="I741" s="22">
        <f t="shared" si="65"/>
        <v>64</v>
      </c>
      <c r="J741" s="10">
        <v>27</v>
      </c>
    </row>
    <row r="742" spans="1:10" ht="31.5" x14ac:dyDescent="0.25">
      <c r="A742" s="10" t="s">
        <v>541</v>
      </c>
      <c r="B742" s="10" t="s">
        <v>552</v>
      </c>
      <c r="C742" s="60"/>
      <c r="D742" s="60"/>
      <c r="E742" s="60">
        <v>57</v>
      </c>
      <c r="F742" s="60">
        <v>26</v>
      </c>
      <c r="G742" s="60"/>
      <c r="H742" s="60">
        <v>53</v>
      </c>
      <c r="I742" s="22">
        <f t="shared" si="65"/>
        <v>136</v>
      </c>
      <c r="J742" s="10">
        <v>57</v>
      </c>
    </row>
    <row r="743" spans="1:10" ht="31.5" x14ac:dyDescent="0.25">
      <c r="A743" s="73" t="s">
        <v>541</v>
      </c>
      <c r="B743" s="73" t="s">
        <v>32</v>
      </c>
      <c r="C743" s="73">
        <v>145</v>
      </c>
      <c r="D743" s="73">
        <v>71</v>
      </c>
      <c r="E743" s="73">
        <f>SUM(E724:E742)</f>
        <v>1323</v>
      </c>
      <c r="F743" s="73">
        <f>SUM(F724:F742)</f>
        <v>615</v>
      </c>
      <c r="G743" s="73"/>
      <c r="H743" s="73">
        <f>SUM(H724:H742)</f>
        <v>572</v>
      </c>
      <c r="I743" s="73">
        <f t="shared" si="65"/>
        <v>2726</v>
      </c>
      <c r="J743" s="73">
        <f t="shared" ref="J743" si="66">SUM(J724:J742)</f>
        <v>862</v>
      </c>
    </row>
    <row r="744" spans="1:10" ht="18.75" x14ac:dyDescent="0.3">
      <c r="A744" s="27" t="s">
        <v>555</v>
      </c>
    </row>
    <row r="745" spans="1:10" ht="15.75" x14ac:dyDescent="0.25">
      <c r="A745" s="10" t="s">
        <v>556</v>
      </c>
      <c r="B745" s="10" t="s">
        <v>157</v>
      </c>
      <c r="C745" s="60"/>
      <c r="D745" s="60">
        <v>94</v>
      </c>
      <c r="E745" s="60"/>
      <c r="F745" s="60">
        <v>83</v>
      </c>
      <c r="G745" s="60"/>
      <c r="H745" s="60"/>
      <c r="I745" s="22">
        <f t="shared" ref="I745:I753" si="67">F745+D745</f>
        <v>177</v>
      </c>
      <c r="J745" s="10">
        <v>69</v>
      </c>
    </row>
    <row r="746" spans="1:10" ht="15.75" x14ac:dyDescent="0.25">
      <c r="A746" s="10" t="s">
        <v>556</v>
      </c>
      <c r="B746" s="10" t="s">
        <v>149</v>
      </c>
      <c r="C746" s="60"/>
      <c r="D746" s="60">
        <v>122</v>
      </c>
      <c r="E746" s="60"/>
      <c r="F746" s="60">
        <v>68</v>
      </c>
      <c r="G746" s="60"/>
      <c r="H746" s="60"/>
      <c r="I746" s="22">
        <f t="shared" si="67"/>
        <v>190</v>
      </c>
      <c r="J746" s="10">
        <v>54</v>
      </c>
    </row>
    <row r="747" spans="1:10" ht="15.75" x14ac:dyDescent="0.25">
      <c r="A747" s="10" t="s">
        <v>556</v>
      </c>
      <c r="B747" s="10" t="s">
        <v>138</v>
      </c>
      <c r="C747" s="60"/>
      <c r="D747" s="60">
        <v>35</v>
      </c>
      <c r="E747" s="60"/>
      <c r="F747" s="60">
        <v>0</v>
      </c>
      <c r="G747" s="60"/>
      <c r="H747" s="60"/>
      <c r="I747" s="22">
        <f t="shared" si="67"/>
        <v>35</v>
      </c>
      <c r="J747" s="10">
        <v>0</v>
      </c>
    </row>
    <row r="748" spans="1:10" ht="15.75" x14ac:dyDescent="0.25">
      <c r="A748" s="10" t="s">
        <v>556</v>
      </c>
      <c r="B748" s="10" t="s">
        <v>557</v>
      </c>
      <c r="C748" s="60"/>
      <c r="D748" s="60">
        <v>61</v>
      </c>
      <c r="E748" s="60"/>
      <c r="F748" s="60">
        <v>0</v>
      </c>
      <c r="G748" s="60"/>
      <c r="H748" s="60"/>
      <c r="I748" s="22">
        <f t="shared" si="67"/>
        <v>61</v>
      </c>
      <c r="J748" s="10">
        <v>23</v>
      </c>
    </row>
    <row r="749" spans="1:10" ht="15.75" x14ac:dyDescent="0.25">
      <c r="A749" s="10" t="s">
        <v>556</v>
      </c>
      <c r="B749" s="10" t="s">
        <v>434</v>
      </c>
      <c r="C749" s="60"/>
      <c r="D749" s="60">
        <v>0</v>
      </c>
      <c r="E749" s="60"/>
      <c r="F749" s="60">
        <v>124</v>
      </c>
      <c r="G749" s="60"/>
      <c r="H749" s="60"/>
      <c r="I749" s="22">
        <f t="shared" si="67"/>
        <v>124</v>
      </c>
      <c r="J749" s="10">
        <v>29</v>
      </c>
    </row>
    <row r="750" spans="1:10" ht="15.75" x14ac:dyDescent="0.25">
      <c r="A750" s="10" t="s">
        <v>556</v>
      </c>
      <c r="B750" s="10" t="s">
        <v>141</v>
      </c>
      <c r="C750" s="60"/>
      <c r="D750" s="60">
        <v>0</v>
      </c>
      <c r="E750" s="60"/>
      <c r="F750" s="60">
        <v>289</v>
      </c>
      <c r="G750" s="60"/>
      <c r="H750" s="60"/>
      <c r="I750" s="22">
        <f t="shared" si="67"/>
        <v>289</v>
      </c>
      <c r="J750" s="10">
        <v>74</v>
      </c>
    </row>
    <row r="751" spans="1:10" ht="15.75" x14ac:dyDescent="0.25">
      <c r="A751" s="10" t="s">
        <v>556</v>
      </c>
      <c r="B751" s="10" t="s">
        <v>151</v>
      </c>
      <c r="C751" s="60"/>
      <c r="D751" s="60">
        <v>264</v>
      </c>
      <c r="E751" s="60"/>
      <c r="F751" s="60">
        <v>68</v>
      </c>
      <c r="G751" s="60"/>
      <c r="H751" s="60"/>
      <c r="I751" s="22">
        <f t="shared" si="67"/>
        <v>332</v>
      </c>
      <c r="J751" s="10">
        <v>101</v>
      </c>
    </row>
    <row r="752" spans="1:10" ht="15.75" x14ac:dyDescent="0.25">
      <c r="A752" s="10" t="s">
        <v>556</v>
      </c>
      <c r="B752" s="10" t="s">
        <v>137</v>
      </c>
      <c r="C752" s="60"/>
      <c r="D752" s="60">
        <v>64</v>
      </c>
      <c r="E752" s="60"/>
      <c r="F752" s="60">
        <v>0</v>
      </c>
      <c r="G752" s="60"/>
      <c r="H752" s="60"/>
      <c r="I752" s="22">
        <f t="shared" si="67"/>
        <v>64</v>
      </c>
      <c r="J752" s="10">
        <v>15</v>
      </c>
    </row>
    <row r="753" spans="1:10" ht="15.75" x14ac:dyDescent="0.25">
      <c r="A753" s="73" t="s">
        <v>556</v>
      </c>
      <c r="B753" s="73" t="s">
        <v>32</v>
      </c>
      <c r="C753" s="73"/>
      <c r="D753" s="73">
        <f>SUM(D745:D752)</f>
        <v>640</v>
      </c>
      <c r="E753" s="73"/>
      <c r="F753" s="73">
        <f>SUM(F745:F752)</f>
        <v>632</v>
      </c>
      <c r="G753" s="73"/>
      <c r="H753" s="73"/>
      <c r="I753" s="73">
        <f t="shared" si="67"/>
        <v>1272</v>
      </c>
      <c r="J753" s="73">
        <f>SUM(J745:J752)</f>
        <v>365</v>
      </c>
    </row>
    <row r="754" spans="1:10" ht="18.75" x14ac:dyDescent="0.3">
      <c r="A754" s="27" t="s">
        <v>559</v>
      </c>
      <c r="B754" s="27"/>
      <c r="C754" s="102"/>
      <c r="D754" s="102"/>
      <c r="E754" s="102"/>
      <c r="F754" s="102"/>
      <c r="G754" s="102"/>
      <c r="H754" s="102"/>
      <c r="I754" s="27"/>
      <c r="J754" s="27"/>
    </row>
    <row r="755" spans="1:10" ht="15.75" x14ac:dyDescent="0.25">
      <c r="A755" s="10" t="s">
        <v>560</v>
      </c>
      <c r="B755" s="10" t="s">
        <v>151</v>
      </c>
      <c r="C755" s="60"/>
      <c r="D755" s="60">
        <v>91</v>
      </c>
      <c r="E755" s="60"/>
      <c r="F755" s="60">
        <v>11</v>
      </c>
      <c r="G755" s="60"/>
      <c r="H755" s="60"/>
      <c r="I755" s="22">
        <f>F755+D755</f>
        <v>102</v>
      </c>
      <c r="J755" s="10">
        <v>40</v>
      </c>
    </row>
    <row r="756" spans="1:10" ht="15.75" x14ac:dyDescent="0.25">
      <c r="A756" s="10" t="s">
        <v>560</v>
      </c>
      <c r="B756" s="10" t="s">
        <v>157</v>
      </c>
      <c r="C756" s="60"/>
      <c r="D756" s="60">
        <v>94</v>
      </c>
      <c r="E756" s="60"/>
      <c r="F756" s="60">
        <v>18</v>
      </c>
      <c r="G756" s="60"/>
      <c r="H756" s="60"/>
      <c r="I756" s="22">
        <f>F756+D756</f>
        <v>112</v>
      </c>
      <c r="J756" s="10">
        <v>23</v>
      </c>
    </row>
    <row r="757" spans="1:10" ht="15.75" x14ac:dyDescent="0.25">
      <c r="A757" s="10" t="s">
        <v>560</v>
      </c>
      <c r="B757" s="10" t="s">
        <v>149</v>
      </c>
      <c r="C757" s="60"/>
      <c r="D757" s="60">
        <v>68</v>
      </c>
      <c r="E757" s="60"/>
      <c r="F757" s="60">
        <v>16</v>
      </c>
      <c r="G757" s="60"/>
      <c r="H757" s="60"/>
      <c r="I757" s="22">
        <f>F757+D757</f>
        <v>84</v>
      </c>
      <c r="J757" s="10">
        <v>20</v>
      </c>
    </row>
    <row r="758" spans="1:10" ht="15.75" x14ac:dyDescent="0.25">
      <c r="A758" s="10" t="s">
        <v>560</v>
      </c>
      <c r="B758" s="10" t="s">
        <v>561</v>
      </c>
      <c r="C758" s="60"/>
      <c r="D758" s="60">
        <v>0</v>
      </c>
      <c r="E758" s="60"/>
      <c r="F758" s="60">
        <v>6</v>
      </c>
      <c r="G758" s="60"/>
      <c r="H758" s="60"/>
      <c r="I758" s="22">
        <f>F758+D758</f>
        <v>6</v>
      </c>
      <c r="J758" s="10">
        <v>0</v>
      </c>
    </row>
    <row r="759" spans="1:10" ht="15.75" x14ac:dyDescent="0.25">
      <c r="A759" s="73" t="s">
        <v>560</v>
      </c>
      <c r="B759" s="73" t="s">
        <v>16</v>
      </c>
      <c r="C759" s="73"/>
      <c r="D759" s="73">
        <f>SUM(D755:D758)</f>
        <v>253</v>
      </c>
      <c r="E759" s="73"/>
      <c r="F759" s="73">
        <f t="shared" ref="F759" si="68">SUM(F755:F758)</f>
        <v>51</v>
      </c>
      <c r="G759" s="73"/>
      <c r="H759" s="73"/>
      <c r="I759" s="73">
        <f>F759+D759</f>
        <v>304</v>
      </c>
      <c r="J759" s="73">
        <f>SUM(J755:J758)</f>
        <v>83</v>
      </c>
    </row>
    <row r="760" spans="1:10" ht="18.75" x14ac:dyDescent="0.3">
      <c r="A760" s="27" t="s">
        <v>563</v>
      </c>
    </row>
    <row r="761" spans="1:10" ht="47.25" x14ac:dyDescent="0.25">
      <c r="A761" s="10" t="s">
        <v>564</v>
      </c>
      <c r="B761" s="10" t="s">
        <v>565</v>
      </c>
      <c r="C761" s="60">
        <v>33</v>
      </c>
      <c r="D761" s="60">
        <v>21</v>
      </c>
      <c r="E761" s="60"/>
      <c r="F761" s="60"/>
      <c r="G761" s="60"/>
      <c r="H761" s="60">
        <v>26</v>
      </c>
      <c r="I761" s="22">
        <f>H761+D761+C761</f>
        <v>80</v>
      </c>
      <c r="J761" s="10">
        <v>26</v>
      </c>
    </row>
    <row r="762" spans="1:10" ht="15.75" x14ac:dyDescent="0.25">
      <c r="A762" s="10" t="s">
        <v>564</v>
      </c>
      <c r="B762" s="10" t="s">
        <v>566</v>
      </c>
      <c r="C762" s="60">
        <v>20</v>
      </c>
      <c r="D762" s="60">
        <v>19</v>
      </c>
      <c r="E762" s="60"/>
      <c r="F762" s="60"/>
      <c r="G762" s="60"/>
      <c r="H762" s="60">
        <v>25</v>
      </c>
      <c r="I762" s="22">
        <f>H762+D762+C762</f>
        <v>64</v>
      </c>
      <c r="J762" s="10">
        <v>26</v>
      </c>
    </row>
    <row r="763" spans="1:10" ht="15.75" x14ac:dyDescent="0.25">
      <c r="A763" s="73" t="s">
        <v>564</v>
      </c>
      <c r="B763" s="73" t="s">
        <v>32</v>
      </c>
      <c r="C763" s="73">
        <v>53</v>
      </c>
      <c r="D763" s="73">
        <v>40</v>
      </c>
      <c r="E763" s="73"/>
      <c r="F763" s="73"/>
      <c r="G763" s="73"/>
      <c r="H763" s="73">
        <v>51</v>
      </c>
      <c r="I763" s="73">
        <f>H763+D763+C763</f>
        <v>144</v>
      </c>
      <c r="J763" s="73">
        <f>SUM(J761:J762)</f>
        <v>52</v>
      </c>
    </row>
    <row r="764" spans="1:10" ht="18.75" x14ac:dyDescent="0.3">
      <c r="A764" s="27" t="s">
        <v>567</v>
      </c>
    </row>
    <row r="765" spans="1:10" ht="15.75" x14ac:dyDescent="0.25">
      <c r="A765" s="10" t="s">
        <v>568</v>
      </c>
      <c r="B765" s="10" t="s">
        <v>149</v>
      </c>
      <c r="C765" s="60"/>
      <c r="D765" s="60"/>
      <c r="E765" s="60"/>
      <c r="F765" s="60">
        <v>80</v>
      </c>
      <c r="G765" s="60"/>
      <c r="H765" s="60"/>
      <c r="I765" s="22">
        <f>F765</f>
        <v>80</v>
      </c>
      <c r="J765" s="10">
        <v>30</v>
      </c>
    </row>
    <row r="766" spans="1:10" ht="15.75" x14ac:dyDescent="0.25">
      <c r="A766" s="10" t="s">
        <v>568</v>
      </c>
      <c r="B766" s="10" t="s">
        <v>151</v>
      </c>
      <c r="C766" s="60"/>
      <c r="D766" s="60"/>
      <c r="E766" s="60"/>
      <c r="F766" s="60">
        <v>112</v>
      </c>
      <c r="G766" s="60"/>
      <c r="H766" s="60"/>
      <c r="I766" s="22">
        <f>F766</f>
        <v>112</v>
      </c>
      <c r="J766" s="10">
        <v>47</v>
      </c>
    </row>
    <row r="767" spans="1:10" ht="15.75" x14ac:dyDescent="0.25">
      <c r="A767" s="10" t="s">
        <v>568</v>
      </c>
      <c r="B767" s="10" t="s">
        <v>157</v>
      </c>
      <c r="C767" s="60"/>
      <c r="D767" s="60"/>
      <c r="E767" s="60"/>
      <c r="F767" s="60">
        <v>97</v>
      </c>
      <c r="G767" s="60"/>
      <c r="H767" s="60"/>
      <c r="I767" s="22">
        <f>F767</f>
        <v>97</v>
      </c>
      <c r="J767" s="10">
        <v>25</v>
      </c>
    </row>
    <row r="768" spans="1:10" ht="15.75" x14ac:dyDescent="0.25">
      <c r="A768" s="10" t="s">
        <v>568</v>
      </c>
      <c r="B768" s="10" t="s">
        <v>141</v>
      </c>
      <c r="C768" s="60"/>
      <c r="D768" s="60"/>
      <c r="E768" s="60"/>
      <c r="F768" s="60">
        <v>349</v>
      </c>
      <c r="G768" s="60"/>
      <c r="H768" s="60"/>
      <c r="I768" s="22">
        <f>F768</f>
        <v>349</v>
      </c>
      <c r="J768" s="10">
        <v>100</v>
      </c>
    </row>
    <row r="769" spans="1:10" ht="31.5" x14ac:dyDescent="0.25">
      <c r="A769" s="73" t="s">
        <v>568</v>
      </c>
      <c r="B769" s="73" t="s">
        <v>32</v>
      </c>
      <c r="C769" s="73"/>
      <c r="D769" s="73"/>
      <c r="E769" s="73"/>
      <c r="F769" s="73">
        <f>SUM(F765:F768)</f>
        <v>638</v>
      </c>
      <c r="G769" s="73"/>
      <c r="H769" s="73"/>
      <c r="I769" s="73">
        <f>F769</f>
        <v>638</v>
      </c>
      <c r="J769" s="73">
        <f>SUM(J765:J768)</f>
        <v>202</v>
      </c>
    </row>
    <row r="770" spans="1:10" ht="18.75" x14ac:dyDescent="0.3">
      <c r="A770" s="27" t="s">
        <v>570</v>
      </c>
    </row>
    <row r="771" spans="1:10" ht="15.75" x14ac:dyDescent="0.25">
      <c r="A771" s="10" t="s">
        <v>571</v>
      </c>
      <c r="B771" s="10" t="s">
        <v>27</v>
      </c>
      <c r="C771" s="60"/>
      <c r="D771" s="60"/>
      <c r="E771" s="60">
        <v>24</v>
      </c>
      <c r="F771" s="60">
        <v>43</v>
      </c>
      <c r="G771" s="60"/>
      <c r="H771" s="60">
        <v>79</v>
      </c>
      <c r="I771" s="22">
        <f t="shared" ref="I771:I776" si="69">H771+F771+E771</f>
        <v>146</v>
      </c>
      <c r="J771" s="10">
        <v>50</v>
      </c>
    </row>
    <row r="772" spans="1:10" ht="15.75" x14ac:dyDescent="0.25">
      <c r="A772" s="10" t="s">
        <v>571</v>
      </c>
      <c r="B772" s="10" t="s">
        <v>29</v>
      </c>
      <c r="C772" s="60"/>
      <c r="D772" s="60"/>
      <c r="E772" s="60"/>
      <c r="F772" s="60">
        <v>0</v>
      </c>
      <c r="G772" s="60"/>
      <c r="H772" s="60">
        <v>58</v>
      </c>
      <c r="I772" s="22">
        <f t="shared" si="69"/>
        <v>58</v>
      </c>
      <c r="J772" s="10">
        <v>18</v>
      </c>
    </row>
    <row r="773" spans="1:10" ht="15.75" x14ac:dyDescent="0.25">
      <c r="A773" s="10" t="s">
        <v>571</v>
      </c>
      <c r="B773" s="10" t="s">
        <v>411</v>
      </c>
      <c r="C773" s="60"/>
      <c r="D773" s="60"/>
      <c r="E773" s="60">
        <v>10</v>
      </c>
      <c r="F773" s="60">
        <v>19</v>
      </c>
      <c r="G773" s="60"/>
      <c r="H773" s="60">
        <v>0</v>
      </c>
      <c r="I773" s="22">
        <f t="shared" si="69"/>
        <v>29</v>
      </c>
      <c r="J773" s="10">
        <v>9</v>
      </c>
    </row>
    <row r="774" spans="1:10" ht="15.75" x14ac:dyDescent="0.25">
      <c r="A774" s="10" t="s">
        <v>571</v>
      </c>
      <c r="B774" s="10" t="s">
        <v>9</v>
      </c>
      <c r="C774" s="60"/>
      <c r="D774" s="60"/>
      <c r="E774" s="60"/>
      <c r="F774" s="60">
        <v>34</v>
      </c>
      <c r="G774" s="60"/>
      <c r="H774" s="60">
        <v>10</v>
      </c>
      <c r="I774" s="22">
        <f t="shared" si="69"/>
        <v>44</v>
      </c>
      <c r="J774" s="10">
        <v>28</v>
      </c>
    </row>
    <row r="775" spans="1:10" ht="15.75" x14ac:dyDescent="0.25">
      <c r="A775" s="10" t="s">
        <v>571</v>
      </c>
      <c r="B775" s="10" t="s">
        <v>212</v>
      </c>
      <c r="C775" s="60"/>
      <c r="D775" s="60"/>
      <c r="E775" s="60">
        <v>17</v>
      </c>
      <c r="F775" s="60">
        <v>8</v>
      </c>
      <c r="G775" s="60"/>
      <c r="H775" s="60">
        <v>0</v>
      </c>
      <c r="I775" s="22">
        <f t="shared" si="69"/>
        <v>25</v>
      </c>
      <c r="J775" s="10">
        <v>0</v>
      </c>
    </row>
    <row r="776" spans="1:10" ht="15.75" x14ac:dyDescent="0.25">
      <c r="A776" s="73" t="s">
        <v>571</v>
      </c>
      <c r="B776" s="73" t="s">
        <v>32</v>
      </c>
      <c r="C776" s="73"/>
      <c r="D776" s="73"/>
      <c r="E776" s="73">
        <f>E775+E774+E773+E772+E771</f>
        <v>51</v>
      </c>
      <c r="F776" s="73">
        <f>SUM(F771:F775)</f>
        <v>104</v>
      </c>
      <c r="G776" s="73"/>
      <c r="H776" s="73">
        <f>SUM(H771:H775)</f>
        <v>147</v>
      </c>
      <c r="I776" s="73">
        <f t="shared" si="69"/>
        <v>302</v>
      </c>
      <c r="J776" s="73">
        <f>SUM(J771:J775)</f>
        <v>105</v>
      </c>
    </row>
    <row r="777" spans="1:10" ht="18.75" x14ac:dyDescent="0.3">
      <c r="A777" s="27" t="s">
        <v>573</v>
      </c>
    </row>
    <row r="778" spans="1:10" ht="31.5" x14ac:dyDescent="0.25">
      <c r="A778" s="10" t="s">
        <v>574</v>
      </c>
      <c r="B778" s="10" t="s">
        <v>73</v>
      </c>
      <c r="C778" s="60"/>
      <c r="D778" s="60"/>
      <c r="E778" s="60">
        <v>16</v>
      </c>
      <c r="F778" s="60">
        <v>63</v>
      </c>
      <c r="G778" s="60"/>
      <c r="H778" s="60">
        <v>45</v>
      </c>
      <c r="I778" s="22">
        <f t="shared" ref="I778:I785" si="70">H778+F778+E778</f>
        <v>124</v>
      </c>
      <c r="J778" s="10">
        <v>54</v>
      </c>
    </row>
    <row r="779" spans="1:10" ht="31.5" x14ac:dyDescent="0.25">
      <c r="A779" s="10" t="s">
        <v>574</v>
      </c>
      <c r="B779" s="10" t="s">
        <v>72</v>
      </c>
      <c r="C779" s="60"/>
      <c r="D779" s="60"/>
      <c r="E779" s="60">
        <v>5</v>
      </c>
      <c r="F779" s="60">
        <v>0</v>
      </c>
      <c r="G779" s="60"/>
      <c r="H779" s="60">
        <v>0</v>
      </c>
      <c r="I779" s="22">
        <f t="shared" si="70"/>
        <v>5</v>
      </c>
      <c r="J779" s="10">
        <v>0</v>
      </c>
    </row>
    <row r="780" spans="1:10" ht="47.25" x14ac:dyDescent="0.25">
      <c r="A780" s="10" t="s">
        <v>574</v>
      </c>
      <c r="B780" s="10" t="s">
        <v>292</v>
      </c>
      <c r="C780" s="60"/>
      <c r="D780" s="60"/>
      <c r="E780" s="60">
        <v>4</v>
      </c>
      <c r="F780" s="60">
        <v>23</v>
      </c>
      <c r="G780" s="60"/>
      <c r="H780" s="60">
        <v>0</v>
      </c>
      <c r="I780" s="22">
        <f t="shared" si="70"/>
        <v>27</v>
      </c>
      <c r="J780" s="10">
        <v>15</v>
      </c>
    </row>
    <row r="781" spans="1:10" ht="31.5" x14ac:dyDescent="0.25">
      <c r="A781" s="10" t="s">
        <v>574</v>
      </c>
      <c r="B781" s="10" t="s">
        <v>575</v>
      </c>
      <c r="C781" s="60"/>
      <c r="D781" s="60"/>
      <c r="E781" s="60"/>
      <c r="F781" s="60">
        <v>0</v>
      </c>
      <c r="G781" s="60"/>
      <c r="H781" s="60">
        <v>0</v>
      </c>
      <c r="I781" s="22">
        <f t="shared" si="70"/>
        <v>0</v>
      </c>
      <c r="J781" s="10">
        <v>0</v>
      </c>
    </row>
    <row r="782" spans="1:10" ht="31.5" x14ac:dyDescent="0.25">
      <c r="A782" s="10" t="s">
        <v>574</v>
      </c>
      <c r="B782" s="10" t="s">
        <v>27</v>
      </c>
      <c r="C782" s="60"/>
      <c r="D782" s="60"/>
      <c r="E782" s="60">
        <v>16</v>
      </c>
      <c r="F782" s="60">
        <v>50</v>
      </c>
      <c r="G782" s="60"/>
      <c r="H782" s="60">
        <v>59</v>
      </c>
      <c r="I782" s="22">
        <f t="shared" si="70"/>
        <v>125</v>
      </c>
      <c r="J782" s="10">
        <v>52</v>
      </c>
    </row>
    <row r="783" spans="1:10" ht="31.5" x14ac:dyDescent="0.25">
      <c r="A783" s="10" t="s">
        <v>574</v>
      </c>
      <c r="B783" s="10" t="s">
        <v>9</v>
      </c>
      <c r="C783" s="60"/>
      <c r="D783" s="60"/>
      <c r="E783" s="60">
        <v>12</v>
      </c>
      <c r="F783" s="60">
        <v>29</v>
      </c>
      <c r="G783" s="60"/>
      <c r="H783" s="60">
        <v>0</v>
      </c>
      <c r="I783" s="22">
        <f t="shared" si="70"/>
        <v>41</v>
      </c>
      <c r="J783" s="10">
        <v>17</v>
      </c>
    </row>
    <row r="784" spans="1:10" ht="31.5" x14ac:dyDescent="0.25">
      <c r="A784" s="10" t="s">
        <v>574</v>
      </c>
      <c r="B784" s="10" t="s">
        <v>212</v>
      </c>
      <c r="C784" s="60"/>
      <c r="D784" s="60"/>
      <c r="E784" s="60">
        <f>-F2165</f>
        <v>0</v>
      </c>
      <c r="F784" s="60">
        <v>0</v>
      </c>
      <c r="G784" s="60"/>
      <c r="H784" s="60">
        <v>0</v>
      </c>
      <c r="I784" s="22">
        <f t="shared" si="70"/>
        <v>0</v>
      </c>
      <c r="J784" s="10">
        <v>0</v>
      </c>
    </row>
    <row r="785" spans="1:10" ht="31.5" x14ac:dyDescent="0.25">
      <c r="A785" s="73" t="s">
        <v>574</v>
      </c>
      <c r="B785" s="73" t="s">
        <v>32</v>
      </c>
      <c r="C785" s="73"/>
      <c r="D785" s="73"/>
      <c r="E785" s="73">
        <f>SUM(E778:E784)</f>
        <v>53</v>
      </c>
      <c r="F785" s="73">
        <f>SUM(F778:F784)</f>
        <v>165</v>
      </c>
      <c r="G785" s="73"/>
      <c r="H785" s="73">
        <f>SUM(H778:H784)</f>
        <v>104</v>
      </c>
      <c r="I785" s="73">
        <f t="shared" si="70"/>
        <v>322</v>
      </c>
      <c r="J785" s="73">
        <f>SUM(J778:J784)</f>
        <v>138</v>
      </c>
    </row>
    <row r="787" spans="1:10" ht="18.75" x14ac:dyDescent="0.3">
      <c r="A787" s="27" t="s">
        <v>577</v>
      </c>
    </row>
    <row r="788" spans="1:10" ht="47.25" x14ac:dyDescent="0.25">
      <c r="A788" s="10" t="s">
        <v>578</v>
      </c>
      <c r="B788" s="10" t="s">
        <v>50</v>
      </c>
      <c r="C788" s="60"/>
      <c r="D788" s="60"/>
      <c r="E788" s="60">
        <v>117</v>
      </c>
      <c r="F788" s="60">
        <v>8</v>
      </c>
      <c r="G788" s="60"/>
      <c r="H788" s="60"/>
      <c r="I788" s="22">
        <f t="shared" ref="I788:I793" si="71">F788+E788</f>
        <v>125</v>
      </c>
      <c r="J788" s="10">
        <v>19</v>
      </c>
    </row>
    <row r="789" spans="1:10" ht="31.5" x14ac:dyDescent="0.25">
      <c r="A789" s="10" t="s">
        <v>578</v>
      </c>
      <c r="B789" s="10" t="s">
        <v>411</v>
      </c>
      <c r="C789" s="60"/>
      <c r="D789" s="60"/>
      <c r="E789" s="60">
        <v>95</v>
      </c>
      <c r="F789" s="60">
        <v>7</v>
      </c>
      <c r="G789" s="60"/>
      <c r="H789" s="60"/>
      <c r="I789" s="22">
        <f t="shared" si="71"/>
        <v>102</v>
      </c>
      <c r="J789" s="10">
        <v>11</v>
      </c>
    </row>
    <row r="790" spans="1:10" ht="31.5" x14ac:dyDescent="0.25">
      <c r="A790" s="10" t="s">
        <v>578</v>
      </c>
      <c r="B790" s="10" t="s">
        <v>580</v>
      </c>
      <c r="C790" s="60"/>
      <c r="D790" s="60"/>
      <c r="E790" s="60">
        <v>85</v>
      </c>
      <c r="F790" s="60">
        <v>7</v>
      </c>
      <c r="G790" s="60"/>
      <c r="H790" s="60"/>
      <c r="I790" s="22">
        <f t="shared" si="71"/>
        <v>92</v>
      </c>
      <c r="J790" s="10">
        <v>21</v>
      </c>
    </row>
    <row r="791" spans="1:10" ht="31.5" x14ac:dyDescent="0.25">
      <c r="A791" s="10" t="s">
        <v>578</v>
      </c>
      <c r="B791" s="10" t="s">
        <v>231</v>
      </c>
      <c r="C791" s="60"/>
      <c r="D791" s="60"/>
      <c r="E791" s="60">
        <v>35</v>
      </c>
      <c r="F791" s="60">
        <v>0</v>
      </c>
      <c r="G791" s="60"/>
      <c r="H791" s="60"/>
      <c r="I791" s="22">
        <f t="shared" si="71"/>
        <v>35</v>
      </c>
      <c r="J791" s="10">
        <v>0</v>
      </c>
    </row>
    <row r="792" spans="1:10" ht="31.5" x14ac:dyDescent="0.25">
      <c r="A792" s="10" t="s">
        <v>578</v>
      </c>
      <c r="B792" s="10" t="s">
        <v>581</v>
      </c>
      <c r="C792" s="60"/>
      <c r="D792" s="60"/>
      <c r="E792" s="60">
        <v>35</v>
      </c>
      <c r="F792" s="60">
        <v>10</v>
      </c>
      <c r="G792" s="60"/>
      <c r="H792" s="60"/>
      <c r="I792" s="22">
        <f t="shared" si="71"/>
        <v>45</v>
      </c>
      <c r="J792" s="10">
        <v>10</v>
      </c>
    </row>
    <row r="793" spans="1:10" ht="31.5" x14ac:dyDescent="0.25">
      <c r="A793" s="73" t="s">
        <v>578</v>
      </c>
      <c r="B793" s="73" t="s">
        <v>579</v>
      </c>
      <c r="C793" s="73"/>
      <c r="D793" s="73"/>
      <c r="E793" s="73">
        <f>SUM(E788:E792)</f>
        <v>367</v>
      </c>
      <c r="F793" s="73">
        <f>SUM(F788:F792)</f>
        <v>32</v>
      </c>
      <c r="G793" s="73"/>
      <c r="H793" s="73"/>
      <c r="I793" s="73">
        <f t="shared" si="71"/>
        <v>399</v>
      </c>
      <c r="J793" s="73">
        <f>SUM(J788:J792)</f>
        <v>61</v>
      </c>
    </row>
    <row r="794" spans="1:10" ht="18.75" x14ac:dyDescent="0.3">
      <c r="A794" s="27" t="s">
        <v>584</v>
      </c>
    </row>
    <row r="795" spans="1:10" ht="15.75" x14ac:dyDescent="0.25">
      <c r="A795" s="10" t="s">
        <v>585</v>
      </c>
      <c r="B795" s="10" t="s">
        <v>366</v>
      </c>
      <c r="C795" s="60"/>
      <c r="D795" s="60"/>
      <c r="E795" s="60">
        <v>21</v>
      </c>
      <c r="F795" s="60">
        <v>1</v>
      </c>
      <c r="G795" s="60"/>
      <c r="H795" s="60"/>
      <c r="I795" s="22">
        <f>F795+E795</f>
        <v>22</v>
      </c>
      <c r="J795" s="10">
        <v>11</v>
      </c>
    </row>
    <row r="796" spans="1:10" ht="15.75" x14ac:dyDescent="0.25">
      <c r="A796" s="10" t="s">
        <v>585</v>
      </c>
      <c r="B796" s="10" t="s">
        <v>586</v>
      </c>
      <c r="C796" s="60"/>
      <c r="D796" s="60"/>
      <c r="E796" s="60">
        <v>39</v>
      </c>
      <c r="F796" s="60">
        <v>3</v>
      </c>
      <c r="G796" s="60"/>
      <c r="H796" s="60"/>
      <c r="I796" s="22">
        <f>F796+E796</f>
        <v>42</v>
      </c>
      <c r="J796" s="10">
        <v>11</v>
      </c>
    </row>
    <row r="797" spans="1:10" ht="47.25" x14ac:dyDescent="0.25">
      <c r="A797" s="10" t="s">
        <v>585</v>
      </c>
      <c r="B797" s="10" t="s">
        <v>69</v>
      </c>
      <c r="C797" s="60"/>
      <c r="D797" s="60"/>
      <c r="E797" s="60">
        <v>9</v>
      </c>
      <c r="F797" s="60">
        <v>3</v>
      </c>
      <c r="G797" s="60"/>
      <c r="H797" s="60"/>
      <c r="I797" s="22">
        <f>F797+E797</f>
        <v>12</v>
      </c>
      <c r="J797" s="10">
        <v>0</v>
      </c>
    </row>
    <row r="798" spans="1:10" ht="15.75" x14ac:dyDescent="0.25">
      <c r="A798" s="73" t="s">
        <v>585</v>
      </c>
      <c r="B798" s="73" t="s">
        <v>32</v>
      </c>
      <c r="C798" s="73"/>
      <c r="D798" s="73"/>
      <c r="E798" s="73">
        <f>SUM(E795:E797)</f>
        <v>69</v>
      </c>
      <c r="F798" s="73">
        <f>SUM(F795:F797)</f>
        <v>7</v>
      </c>
      <c r="G798" s="73"/>
      <c r="H798" s="73"/>
      <c r="I798" s="73">
        <f>F798+E798</f>
        <v>76</v>
      </c>
      <c r="J798" s="73">
        <f>SUM(J795:J797)</f>
        <v>22</v>
      </c>
    </row>
    <row r="799" spans="1:10" ht="18.75" x14ac:dyDescent="0.3">
      <c r="A799" s="27" t="s">
        <v>587</v>
      </c>
    </row>
    <row r="800" spans="1:10" ht="31.5" x14ac:dyDescent="0.25">
      <c r="A800" s="10" t="s">
        <v>588</v>
      </c>
      <c r="B800" s="10" t="s">
        <v>595</v>
      </c>
      <c r="C800" s="60"/>
      <c r="D800" s="60"/>
      <c r="E800" s="60">
        <v>0</v>
      </c>
      <c r="F800" s="60"/>
      <c r="G800" s="60"/>
      <c r="H800" s="60"/>
      <c r="I800" s="22">
        <f t="shared" ref="I800:I808" si="72">E800</f>
        <v>0</v>
      </c>
      <c r="J800" s="10"/>
    </row>
    <row r="801" spans="1:10" ht="31.5" x14ac:dyDescent="0.25">
      <c r="A801" s="10" t="s">
        <v>588</v>
      </c>
      <c r="B801" s="10" t="s">
        <v>589</v>
      </c>
      <c r="C801" s="60"/>
      <c r="D801" s="60"/>
      <c r="E801" s="60">
        <v>15</v>
      </c>
      <c r="F801" s="60"/>
      <c r="G801" s="60"/>
      <c r="H801" s="60"/>
      <c r="I801" s="22">
        <f t="shared" si="72"/>
        <v>15</v>
      </c>
      <c r="J801" s="10"/>
    </row>
    <row r="802" spans="1:10" ht="31.5" x14ac:dyDescent="0.25">
      <c r="A802" s="10" t="s">
        <v>588</v>
      </c>
      <c r="B802" s="10" t="s">
        <v>596</v>
      </c>
      <c r="C802" s="60"/>
      <c r="D802" s="60"/>
      <c r="E802" s="60">
        <v>43</v>
      </c>
      <c r="F802" s="60"/>
      <c r="G802" s="60"/>
      <c r="H802" s="60"/>
      <c r="I802" s="22">
        <f t="shared" si="72"/>
        <v>43</v>
      </c>
      <c r="J802" s="10"/>
    </row>
    <row r="803" spans="1:10" ht="31.5" x14ac:dyDescent="0.25">
      <c r="A803" s="10" t="s">
        <v>588</v>
      </c>
      <c r="B803" s="10" t="s">
        <v>590</v>
      </c>
      <c r="C803" s="60"/>
      <c r="D803" s="60"/>
      <c r="E803" s="60">
        <v>61</v>
      </c>
      <c r="F803" s="60"/>
      <c r="G803" s="60"/>
      <c r="H803" s="60"/>
      <c r="I803" s="22">
        <f t="shared" si="72"/>
        <v>61</v>
      </c>
      <c r="J803" s="10"/>
    </row>
    <row r="804" spans="1:10" ht="31.5" x14ac:dyDescent="0.25">
      <c r="A804" s="10" t="s">
        <v>588</v>
      </c>
      <c r="B804" s="10" t="s">
        <v>591</v>
      </c>
      <c r="C804" s="60"/>
      <c r="D804" s="60"/>
      <c r="E804" s="60">
        <v>32</v>
      </c>
      <c r="F804" s="60"/>
      <c r="G804" s="60"/>
      <c r="H804" s="60"/>
      <c r="I804" s="22">
        <f t="shared" si="72"/>
        <v>32</v>
      </c>
      <c r="J804" s="10"/>
    </row>
    <row r="805" spans="1:10" ht="31.5" x14ac:dyDescent="0.25">
      <c r="A805" s="10" t="s">
        <v>588</v>
      </c>
      <c r="B805" s="10" t="s">
        <v>592</v>
      </c>
      <c r="C805" s="60"/>
      <c r="D805" s="60"/>
      <c r="E805" s="60">
        <v>83</v>
      </c>
      <c r="F805" s="60"/>
      <c r="G805" s="60"/>
      <c r="H805" s="60"/>
      <c r="I805" s="22">
        <f t="shared" si="72"/>
        <v>83</v>
      </c>
      <c r="J805" s="10"/>
    </row>
    <row r="806" spans="1:10" ht="31.5" x14ac:dyDescent="0.25">
      <c r="A806" s="10" t="s">
        <v>588</v>
      </c>
      <c r="B806" s="10" t="s">
        <v>593</v>
      </c>
      <c r="C806" s="60"/>
      <c r="D806" s="60"/>
      <c r="E806" s="60">
        <v>5</v>
      </c>
      <c r="F806" s="60"/>
      <c r="G806" s="60"/>
      <c r="H806" s="60"/>
      <c r="I806" s="22">
        <f t="shared" si="72"/>
        <v>5</v>
      </c>
      <c r="J806" s="10"/>
    </row>
    <row r="807" spans="1:10" ht="15.75" x14ac:dyDescent="0.25">
      <c r="A807" s="10" t="s">
        <v>588</v>
      </c>
      <c r="B807" s="10" t="s">
        <v>594</v>
      </c>
      <c r="C807" s="60"/>
      <c r="D807" s="60"/>
      <c r="E807" s="60">
        <v>69</v>
      </c>
      <c r="F807" s="60"/>
      <c r="G807" s="60"/>
      <c r="H807" s="60"/>
      <c r="I807" s="22">
        <f t="shared" si="72"/>
        <v>69</v>
      </c>
      <c r="J807" s="10"/>
    </row>
    <row r="808" spans="1:10" ht="15.75" x14ac:dyDescent="0.25">
      <c r="A808" s="73" t="s">
        <v>588</v>
      </c>
      <c r="B808" s="73" t="s">
        <v>32</v>
      </c>
      <c r="C808" s="73"/>
      <c r="D808" s="73"/>
      <c r="E808" s="73">
        <f>SUM(E800:E807)</f>
        <v>308</v>
      </c>
      <c r="F808" s="73"/>
      <c r="G808" s="73"/>
      <c r="H808" s="73"/>
      <c r="I808" s="73">
        <f t="shared" si="72"/>
        <v>308</v>
      </c>
      <c r="J808" s="73"/>
    </row>
    <row r="809" spans="1:10" ht="18.75" x14ac:dyDescent="0.3">
      <c r="A809" s="27" t="s">
        <v>599</v>
      </c>
    </row>
    <row r="810" spans="1:10" ht="15.75" x14ac:dyDescent="0.25">
      <c r="A810" s="10" t="s">
        <v>600</v>
      </c>
      <c r="B810" s="10" t="s">
        <v>226</v>
      </c>
      <c r="C810" s="60"/>
      <c r="D810" s="60"/>
      <c r="E810" s="60">
        <v>33</v>
      </c>
      <c r="F810" s="60">
        <v>26</v>
      </c>
      <c r="G810" s="60"/>
      <c r="H810" s="60"/>
      <c r="I810" s="22">
        <f>F810+E810</f>
        <v>59</v>
      </c>
      <c r="J810" s="10">
        <v>36</v>
      </c>
    </row>
    <row r="811" spans="1:10" ht="15.75" x14ac:dyDescent="0.25">
      <c r="A811" s="10" t="s">
        <v>600</v>
      </c>
      <c r="B811" s="10" t="s">
        <v>366</v>
      </c>
      <c r="C811" s="60"/>
      <c r="D811" s="60"/>
      <c r="E811" s="60">
        <v>26</v>
      </c>
      <c r="F811" s="60">
        <v>17</v>
      </c>
      <c r="G811" s="60"/>
      <c r="H811" s="60"/>
      <c r="I811" s="22">
        <f>F811+E811</f>
        <v>43</v>
      </c>
      <c r="J811" s="10">
        <v>27</v>
      </c>
    </row>
    <row r="812" spans="1:10" ht="15.75" x14ac:dyDescent="0.25">
      <c r="A812" s="73" t="s">
        <v>600</v>
      </c>
      <c r="B812" s="73" t="s">
        <v>32</v>
      </c>
      <c r="C812" s="73"/>
      <c r="D812" s="73"/>
      <c r="E812" s="73">
        <f>SUM(E810:E811)</f>
        <v>59</v>
      </c>
      <c r="F812" s="73">
        <f>SUM(F810:F811)</f>
        <v>43</v>
      </c>
      <c r="G812" s="73"/>
      <c r="H812" s="73"/>
      <c r="I812" s="73">
        <f>F812+E812</f>
        <v>102</v>
      </c>
      <c r="J812" s="73">
        <f>SUM(J810:J811)</f>
        <v>63</v>
      </c>
    </row>
    <row r="813" spans="1:10" ht="18.75" x14ac:dyDescent="0.3">
      <c r="A813" s="63" t="s">
        <v>601</v>
      </c>
    </row>
    <row r="814" spans="1:10" ht="15.75" x14ac:dyDescent="0.25">
      <c r="A814" s="10" t="s">
        <v>834</v>
      </c>
      <c r="B814" s="10" t="s">
        <v>226</v>
      </c>
      <c r="C814" s="60"/>
      <c r="D814" s="60"/>
      <c r="E814" s="60">
        <v>26</v>
      </c>
      <c r="F814" s="60">
        <v>25</v>
      </c>
      <c r="G814" s="60"/>
      <c r="H814" s="60"/>
      <c r="I814" s="22">
        <f t="shared" ref="I814:I821" si="73">F814+E814</f>
        <v>51</v>
      </c>
      <c r="J814" s="4">
        <v>23</v>
      </c>
    </row>
    <row r="815" spans="1:10" ht="15.75" x14ac:dyDescent="0.25">
      <c r="A815" s="10" t="s">
        <v>834</v>
      </c>
      <c r="B815" s="10" t="s">
        <v>9</v>
      </c>
      <c r="C815" s="60"/>
      <c r="D815" s="60"/>
      <c r="E815" s="60">
        <v>24</v>
      </c>
      <c r="F815" s="60">
        <v>25</v>
      </c>
      <c r="G815" s="60"/>
      <c r="H815" s="60"/>
      <c r="I815" s="22">
        <f t="shared" si="73"/>
        <v>49</v>
      </c>
      <c r="J815" s="4">
        <v>23</v>
      </c>
    </row>
    <row r="816" spans="1:10" ht="15.75" x14ac:dyDescent="0.25">
      <c r="A816" s="10" t="s">
        <v>834</v>
      </c>
      <c r="B816" s="10" t="s">
        <v>835</v>
      </c>
      <c r="C816" s="60"/>
      <c r="D816" s="60"/>
      <c r="E816" s="60">
        <v>22</v>
      </c>
      <c r="F816" s="60">
        <v>14</v>
      </c>
      <c r="G816" s="60"/>
      <c r="H816" s="60"/>
      <c r="I816" s="22">
        <f t="shared" si="73"/>
        <v>36</v>
      </c>
      <c r="J816" s="4">
        <v>14</v>
      </c>
    </row>
    <row r="817" spans="1:10" ht="15.75" x14ac:dyDescent="0.25">
      <c r="A817" s="10" t="s">
        <v>834</v>
      </c>
      <c r="B817" s="10" t="s">
        <v>836</v>
      </c>
      <c r="C817" s="60"/>
      <c r="D817" s="60"/>
      <c r="E817" s="60">
        <v>22</v>
      </c>
      <c r="F817" s="60">
        <v>13</v>
      </c>
      <c r="G817" s="60"/>
      <c r="H817" s="60"/>
      <c r="I817" s="22">
        <f t="shared" si="73"/>
        <v>35</v>
      </c>
      <c r="J817" s="4">
        <v>13</v>
      </c>
    </row>
    <row r="818" spans="1:10" ht="31.5" x14ac:dyDescent="0.25">
      <c r="A818" s="10" t="s">
        <v>834</v>
      </c>
      <c r="B818" s="10" t="s">
        <v>837</v>
      </c>
      <c r="C818" s="60"/>
      <c r="D818" s="60"/>
      <c r="E818" s="60">
        <v>20</v>
      </c>
      <c r="F818" s="60">
        <v>16</v>
      </c>
      <c r="G818" s="60"/>
      <c r="H818" s="60"/>
      <c r="I818" s="22">
        <f t="shared" si="73"/>
        <v>36</v>
      </c>
      <c r="J818" s="4">
        <v>16</v>
      </c>
    </row>
    <row r="819" spans="1:10" ht="15.75" x14ac:dyDescent="0.25">
      <c r="A819" s="10" t="s">
        <v>834</v>
      </c>
      <c r="B819" s="10" t="s">
        <v>838</v>
      </c>
      <c r="C819" s="60"/>
      <c r="D819" s="60"/>
      <c r="E819" s="60">
        <v>34</v>
      </c>
      <c r="F819" s="60">
        <v>30</v>
      </c>
      <c r="G819" s="60"/>
      <c r="H819" s="60"/>
      <c r="I819" s="22">
        <f t="shared" si="73"/>
        <v>64</v>
      </c>
      <c r="J819" s="4">
        <v>30</v>
      </c>
    </row>
    <row r="820" spans="1:10" ht="15.75" x14ac:dyDescent="0.25">
      <c r="A820" s="10" t="s">
        <v>834</v>
      </c>
      <c r="B820" s="10" t="s">
        <v>839</v>
      </c>
      <c r="C820" s="60"/>
      <c r="D820" s="60"/>
      <c r="E820" s="60">
        <v>23</v>
      </c>
      <c r="F820" s="60">
        <v>18</v>
      </c>
      <c r="G820" s="60"/>
      <c r="H820" s="60"/>
      <c r="I820" s="22">
        <f t="shared" si="73"/>
        <v>41</v>
      </c>
      <c r="J820" s="4">
        <v>18</v>
      </c>
    </row>
    <row r="821" spans="1:10" ht="15.75" x14ac:dyDescent="0.25">
      <c r="A821" s="73" t="s">
        <v>834</v>
      </c>
      <c r="B821" s="73" t="s">
        <v>13</v>
      </c>
      <c r="C821" s="73"/>
      <c r="D821" s="73"/>
      <c r="E821" s="73">
        <f>SUM(E814:E820)</f>
        <v>171</v>
      </c>
      <c r="F821" s="73">
        <f>SUM(F814:F820)</f>
        <v>141</v>
      </c>
      <c r="G821" s="73"/>
      <c r="H821" s="73"/>
      <c r="I821" s="73">
        <f t="shared" si="73"/>
        <v>312</v>
      </c>
      <c r="J821" s="73">
        <f>SUM(J814:J820)</f>
        <v>137</v>
      </c>
    </row>
    <row r="822" spans="1:10" ht="18.75" x14ac:dyDescent="0.3">
      <c r="A822" s="27" t="s">
        <v>602</v>
      </c>
    </row>
    <row r="823" spans="1:10" ht="15.75" x14ac:dyDescent="0.25">
      <c r="A823" s="10" t="s">
        <v>603</v>
      </c>
      <c r="B823" s="10" t="s">
        <v>221</v>
      </c>
      <c r="C823" s="60"/>
      <c r="D823" s="60"/>
      <c r="E823" s="60">
        <v>17</v>
      </c>
      <c r="F823" s="60">
        <v>4</v>
      </c>
      <c r="G823" s="60"/>
      <c r="H823" s="60"/>
      <c r="I823" s="22">
        <f t="shared" ref="I823:I833" si="74">F823+E823</f>
        <v>21</v>
      </c>
      <c r="J823" s="10"/>
    </row>
    <row r="824" spans="1:10" ht="15.75" x14ac:dyDescent="0.25">
      <c r="A824" s="10" t="s">
        <v>603</v>
      </c>
      <c r="B824" s="10" t="s">
        <v>226</v>
      </c>
      <c r="C824" s="60"/>
      <c r="D824" s="60"/>
      <c r="E824" s="60">
        <v>64</v>
      </c>
      <c r="F824" s="60">
        <v>30</v>
      </c>
      <c r="G824" s="60"/>
      <c r="H824" s="60"/>
      <c r="I824" s="22">
        <f t="shared" si="74"/>
        <v>94</v>
      </c>
      <c r="J824" s="10">
        <v>33</v>
      </c>
    </row>
    <row r="825" spans="1:10" ht="15.75" x14ac:dyDescent="0.25">
      <c r="A825" s="10" t="s">
        <v>603</v>
      </c>
      <c r="B825" s="10" t="s">
        <v>604</v>
      </c>
      <c r="C825" s="60"/>
      <c r="D825" s="60"/>
      <c r="E825" s="60">
        <v>42</v>
      </c>
      <c r="F825" s="60">
        <v>13</v>
      </c>
      <c r="G825" s="60"/>
      <c r="H825" s="60"/>
      <c r="I825" s="22">
        <f t="shared" si="74"/>
        <v>55</v>
      </c>
      <c r="J825" s="10">
        <v>34</v>
      </c>
    </row>
    <row r="826" spans="1:10" ht="15.75" x14ac:dyDescent="0.25">
      <c r="A826" s="10" t="s">
        <v>603</v>
      </c>
      <c r="B826" s="10" t="s">
        <v>605</v>
      </c>
      <c r="C826" s="60"/>
      <c r="D826" s="60"/>
      <c r="E826" s="60">
        <v>58</v>
      </c>
      <c r="F826" s="60">
        <v>6</v>
      </c>
      <c r="G826" s="60"/>
      <c r="H826" s="60"/>
      <c r="I826" s="22">
        <f t="shared" si="74"/>
        <v>64</v>
      </c>
      <c r="J826" s="10"/>
    </row>
    <row r="827" spans="1:10" ht="15.75" x14ac:dyDescent="0.25">
      <c r="A827" s="10" t="s">
        <v>603</v>
      </c>
      <c r="B827" s="10" t="s">
        <v>606</v>
      </c>
      <c r="C827" s="60"/>
      <c r="D827" s="60"/>
      <c r="E827" s="60">
        <v>65</v>
      </c>
      <c r="F827" s="60">
        <v>22</v>
      </c>
      <c r="G827" s="60"/>
      <c r="H827" s="60"/>
      <c r="I827" s="22">
        <f t="shared" si="74"/>
        <v>87</v>
      </c>
      <c r="J827" s="10">
        <v>39</v>
      </c>
    </row>
    <row r="828" spans="1:10" ht="15.75" x14ac:dyDescent="0.25">
      <c r="A828" s="10" t="s">
        <v>603</v>
      </c>
      <c r="B828" s="10" t="s">
        <v>113</v>
      </c>
      <c r="C828" s="60"/>
      <c r="D828" s="60"/>
      <c r="E828" s="60">
        <v>27</v>
      </c>
      <c r="F828" s="60">
        <v>10</v>
      </c>
      <c r="G828" s="60"/>
      <c r="H828" s="60"/>
      <c r="I828" s="22">
        <f t="shared" si="74"/>
        <v>37</v>
      </c>
      <c r="J828" s="10"/>
    </row>
    <row r="829" spans="1:10" ht="15.75" x14ac:dyDescent="0.25">
      <c r="A829" s="10" t="s">
        <v>603</v>
      </c>
      <c r="B829" s="10" t="s">
        <v>270</v>
      </c>
      <c r="C829" s="60"/>
      <c r="D829" s="60"/>
      <c r="E829" s="60">
        <v>6</v>
      </c>
      <c r="F829" s="60">
        <v>1</v>
      </c>
      <c r="G829" s="60"/>
      <c r="H829" s="60"/>
      <c r="I829" s="22">
        <f t="shared" si="74"/>
        <v>7</v>
      </c>
      <c r="J829" s="10"/>
    </row>
    <row r="830" spans="1:10" ht="15.75" x14ac:dyDescent="0.25">
      <c r="A830" s="10" t="s">
        <v>603</v>
      </c>
      <c r="B830" s="10" t="s">
        <v>607</v>
      </c>
      <c r="C830" s="60"/>
      <c r="D830" s="60"/>
      <c r="E830" s="60">
        <v>71</v>
      </c>
      <c r="F830" s="60">
        <v>38</v>
      </c>
      <c r="G830" s="60"/>
      <c r="H830" s="60"/>
      <c r="I830" s="22">
        <f t="shared" si="74"/>
        <v>109</v>
      </c>
      <c r="J830" s="10">
        <v>63</v>
      </c>
    </row>
    <row r="831" spans="1:10" ht="15.75" x14ac:dyDescent="0.25">
      <c r="A831" s="10" t="s">
        <v>603</v>
      </c>
      <c r="B831" s="10" t="s">
        <v>29</v>
      </c>
      <c r="C831" s="60"/>
      <c r="D831" s="60"/>
      <c r="E831" s="60">
        <v>16</v>
      </c>
      <c r="F831" s="60">
        <v>23</v>
      </c>
      <c r="G831" s="60"/>
      <c r="H831" s="60"/>
      <c r="I831" s="22">
        <f t="shared" si="74"/>
        <v>39</v>
      </c>
      <c r="J831" s="10"/>
    </row>
    <row r="832" spans="1:10" ht="15.75" x14ac:dyDescent="0.25">
      <c r="A832" s="10" t="s">
        <v>603</v>
      </c>
      <c r="B832" s="10" t="s">
        <v>608</v>
      </c>
      <c r="C832" s="60"/>
      <c r="D832" s="60"/>
      <c r="E832" s="60">
        <v>0</v>
      </c>
      <c r="F832" s="60">
        <v>7</v>
      </c>
      <c r="G832" s="60"/>
      <c r="H832" s="60"/>
      <c r="I832" s="22">
        <f t="shared" si="74"/>
        <v>7</v>
      </c>
      <c r="J832" s="10"/>
    </row>
    <row r="833" spans="1:10" ht="15.75" x14ac:dyDescent="0.25">
      <c r="A833" s="73" t="s">
        <v>603</v>
      </c>
      <c r="B833" s="73" t="s">
        <v>350</v>
      </c>
      <c r="C833" s="73"/>
      <c r="D833" s="73"/>
      <c r="E833" s="73">
        <f>SUM(E823:E832)</f>
        <v>366</v>
      </c>
      <c r="F833" s="73">
        <f>SUM(F823:F832)</f>
        <v>154</v>
      </c>
      <c r="G833" s="73"/>
      <c r="H833" s="73"/>
      <c r="I833" s="73">
        <f t="shared" si="74"/>
        <v>520</v>
      </c>
      <c r="J833" s="73">
        <f>SUM(J824:J830)</f>
        <v>169</v>
      </c>
    </row>
    <row r="834" spans="1:10" ht="18.75" x14ac:dyDescent="0.3">
      <c r="A834" s="27" t="s">
        <v>610</v>
      </c>
    </row>
    <row r="835" spans="1:10" ht="15.75" x14ac:dyDescent="0.25">
      <c r="A835" s="10" t="s">
        <v>611</v>
      </c>
      <c r="B835" s="10" t="s">
        <v>113</v>
      </c>
      <c r="C835" s="60"/>
      <c r="D835" s="60"/>
      <c r="E835" s="60">
        <v>16</v>
      </c>
      <c r="F835" s="60">
        <v>6</v>
      </c>
      <c r="G835" s="60"/>
      <c r="H835" s="60">
        <v>0</v>
      </c>
      <c r="I835" s="22">
        <f t="shared" ref="I835:I843" si="75">F835+E835+H835</f>
        <v>22</v>
      </c>
      <c r="J835" s="10"/>
    </row>
    <row r="836" spans="1:10" ht="15.75" x14ac:dyDescent="0.25">
      <c r="A836" s="10" t="s">
        <v>611</v>
      </c>
      <c r="B836" s="10" t="s">
        <v>242</v>
      </c>
      <c r="C836" s="60"/>
      <c r="D836" s="60"/>
      <c r="E836" s="60">
        <v>31</v>
      </c>
      <c r="F836" s="60">
        <v>17</v>
      </c>
      <c r="G836" s="60"/>
      <c r="H836" s="60">
        <v>0</v>
      </c>
      <c r="I836" s="22">
        <f t="shared" si="75"/>
        <v>48</v>
      </c>
      <c r="J836" s="10"/>
    </row>
    <row r="837" spans="1:10" ht="15.75" x14ac:dyDescent="0.25">
      <c r="A837" s="10" t="s">
        <v>611</v>
      </c>
      <c r="B837" s="10" t="s">
        <v>612</v>
      </c>
      <c r="C837" s="60"/>
      <c r="D837" s="60"/>
      <c r="E837" s="60">
        <v>10</v>
      </c>
      <c r="F837" s="60">
        <v>5</v>
      </c>
      <c r="G837" s="60"/>
      <c r="H837" s="60">
        <v>0</v>
      </c>
      <c r="I837" s="22">
        <f t="shared" si="75"/>
        <v>15</v>
      </c>
      <c r="J837" s="10"/>
    </row>
    <row r="838" spans="1:10" ht="15.75" x14ac:dyDescent="0.25">
      <c r="A838" s="10" t="s">
        <v>611</v>
      </c>
      <c r="B838" s="10" t="s">
        <v>461</v>
      </c>
      <c r="C838" s="60"/>
      <c r="D838" s="60"/>
      <c r="E838" s="60">
        <v>81</v>
      </c>
      <c r="F838" s="60">
        <v>39</v>
      </c>
      <c r="G838" s="60"/>
      <c r="H838" s="60">
        <v>208</v>
      </c>
      <c r="I838" s="22">
        <f t="shared" si="75"/>
        <v>328</v>
      </c>
      <c r="J838" s="10">
        <v>104</v>
      </c>
    </row>
    <row r="839" spans="1:10" ht="15.75" x14ac:dyDescent="0.25">
      <c r="A839" s="10" t="s">
        <v>611</v>
      </c>
      <c r="B839" s="10" t="s">
        <v>613</v>
      </c>
      <c r="C839" s="60"/>
      <c r="D839" s="60"/>
      <c r="E839" s="60">
        <v>11</v>
      </c>
      <c r="F839" s="60">
        <v>8</v>
      </c>
      <c r="G839" s="60"/>
      <c r="H839" s="60">
        <v>0</v>
      </c>
      <c r="I839" s="22">
        <f t="shared" si="75"/>
        <v>19</v>
      </c>
      <c r="J839" s="10"/>
    </row>
    <row r="840" spans="1:10" ht="47.25" x14ac:dyDescent="0.25">
      <c r="A840" s="10" t="s">
        <v>611</v>
      </c>
      <c r="B840" s="10" t="s">
        <v>69</v>
      </c>
      <c r="C840" s="60"/>
      <c r="D840" s="60"/>
      <c r="E840" s="60">
        <v>51</v>
      </c>
      <c r="F840" s="60">
        <v>27</v>
      </c>
      <c r="G840" s="60"/>
      <c r="H840" s="60">
        <v>0</v>
      </c>
      <c r="I840" s="22">
        <f t="shared" si="75"/>
        <v>78</v>
      </c>
      <c r="J840" s="10">
        <v>22</v>
      </c>
    </row>
    <row r="841" spans="1:10" ht="15.75" x14ac:dyDescent="0.25">
      <c r="A841" s="10" t="s">
        <v>611</v>
      </c>
      <c r="B841" s="10" t="s">
        <v>212</v>
      </c>
      <c r="C841" s="60"/>
      <c r="D841" s="60"/>
      <c r="E841" s="60">
        <v>68</v>
      </c>
      <c r="F841" s="60">
        <v>22</v>
      </c>
      <c r="G841" s="60"/>
      <c r="H841" s="60">
        <v>93</v>
      </c>
      <c r="I841" s="22">
        <f t="shared" si="75"/>
        <v>183</v>
      </c>
      <c r="J841" s="10">
        <v>61</v>
      </c>
    </row>
    <row r="842" spans="1:10" ht="31.5" x14ac:dyDescent="0.25">
      <c r="A842" s="10" t="s">
        <v>611</v>
      </c>
      <c r="B842" s="10" t="s">
        <v>49</v>
      </c>
      <c r="C842" s="60"/>
      <c r="D842" s="60"/>
      <c r="E842" s="60">
        <v>59</v>
      </c>
      <c r="F842" s="60">
        <v>31</v>
      </c>
      <c r="G842" s="60"/>
      <c r="H842" s="60">
        <v>82</v>
      </c>
      <c r="I842" s="22">
        <f t="shared" si="75"/>
        <v>172</v>
      </c>
      <c r="J842" s="10">
        <v>49</v>
      </c>
    </row>
    <row r="843" spans="1:10" ht="15.75" x14ac:dyDescent="0.25">
      <c r="A843" s="73" t="s">
        <v>611</v>
      </c>
      <c r="B843" s="73" t="s">
        <v>32</v>
      </c>
      <c r="C843" s="73"/>
      <c r="D843" s="73"/>
      <c r="E843" s="73">
        <f>SUM(E835:E842)</f>
        <v>327</v>
      </c>
      <c r="F843" s="73">
        <f>SUM(F835:F842)</f>
        <v>155</v>
      </c>
      <c r="G843" s="73"/>
      <c r="H843" s="73">
        <f>SUM(H835:H842)</f>
        <v>383</v>
      </c>
      <c r="I843" s="73">
        <f t="shared" si="75"/>
        <v>865</v>
      </c>
      <c r="J843" s="73">
        <f>SUM(J835:J842)</f>
        <v>236</v>
      </c>
    </row>
    <row r="844" spans="1:10" ht="18.75" x14ac:dyDescent="0.3">
      <c r="A844" s="27" t="s">
        <v>615</v>
      </c>
    </row>
    <row r="845" spans="1:10" ht="31.5" x14ac:dyDescent="0.25">
      <c r="A845" s="10" t="s">
        <v>616</v>
      </c>
      <c r="B845" s="10" t="s">
        <v>27</v>
      </c>
      <c r="C845" s="60"/>
      <c r="D845" s="60"/>
      <c r="E845" s="60">
        <v>39</v>
      </c>
      <c r="F845" s="60">
        <v>12</v>
      </c>
      <c r="G845" s="60"/>
      <c r="H845" s="60"/>
      <c r="I845" s="22">
        <f t="shared" ref="I845:I852" si="76">F845+E845</f>
        <v>51</v>
      </c>
      <c r="J845" s="10">
        <v>13</v>
      </c>
    </row>
    <row r="846" spans="1:10" ht="31.5" x14ac:dyDescent="0.25">
      <c r="A846" s="10" t="s">
        <v>616</v>
      </c>
      <c r="B846" s="10" t="s">
        <v>226</v>
      </c>
      <c r="C846" s="60"/>
      <c r="D846" s="60"/>
      <c r="E846" s="60">
        <v>18</v>
      </c>
      <c r="F846" s="60">
        <v>0</v>
      </c>
      <c r="G846" s="60"/>
      <c r="H846" s="60"/>
      <c r="I846" s="22">
        <f t="shared" si="76"/>
        <v>18</v>
      </c>
      <c r="J846" s="10">
        <v>18</v>
      </c>
    </row>
    <row r="847" spans="1:10" ht="31.5" x14ac:dyDescent="0.25">
      <c r="A847" s="10" t="s">
        <v>616</v>
      </c>
      <c r="B847" s="10" t="s">
        <v>617</v>
      </c>
      <c r="C847" s="60"/>
      <c r="D847" s="60"/>
      <c r="E847" s="60">
        <v>35</v>
      </c>
      <c r="F847" s="60">
        <v>0</v>
      </c>
      <c r="G847" s="60"/>
      <c r="H847" s="60"/>
      <c r="I847" s="22">
        <f t="shared" si="76"/>
        <v>35</v>
      </c>
      <c r="J847" s="10"/>
    </row>
    <row r="848" spans="1:10" ht="31.5" x14ac:dyDescent="0.25">
      <c r="A848" s="10" t="s">
        <v>616</v>
      </c>
      <c r="B848" s="10" t="s">
        <v>221</v>
      </c>
      <c r="C848" s="60"/>
      <c r="D848" s="60"/>
      <c r="E848" s="60">
        <v>50</v>
      </c>
      <c r="F848" s="60">
        <v>0</v>
      </c>
      <c r="G848" s="60"/>
      <c r="H848" s="60"/>
      <c r="I848" s="22">
        <f t="shared" si="76"/>
        <v>50</v>
      </c>
      <c r="J848" s="10">
        <v>22</v>
      </c>
    </row>
    <row r="849" spans="1:10" ht="31.5" x14ac:dyDescent="0.25">
      <c r="A849" s="10" t="s">
        <v>616</v>
      </c>
      <c r="B849" s="10" t="s">
        <v>225</v>
      </c>
      <c r="C849" s="60"/>
      <c r="D849" s="60"/>
      <c r="E849" s="60">
        <v>72</v>
      </c>
      <c r="F849" s="60">
        <v>0</v>
      </c>
      <c r="G849" s="60"/>
      <c r="H849" s="60"/>
      <c r="I849" s="22">
        <f t="shared" si="76"/>
        <v>72</v>
      </c>
      <c r="J849" s="10">
        <v>25</v>
      </c>
    </row>
    <row r="850" spans="1:10" ht="31.5" x14ac:dyDescent="0.25">
      <c r="A850" s="10" t="s">
        <v>616</v>
      </c>
      <c r="B850" s="10" t="s">
        <v>618</v>
      </c>
      <c r="C850" s="60"/>
      <c r="D850" s="60"/>
      <c r="E850" s="60">
        <v>77</v>
      </c>
      <c r="F850" s="60">
        <v>48</v>
      </c>
      <c r="G850" s="60"/>
      <c r="H850" s="60"/>
      <c r="I850" s="22">
        <f t="shared" si="76"/>
        <v>125</v>
      </c>
      <c r="J850" s="10">
        <v>53</v>
      </c>
    </row>
    <row r="851" spans="1:10" ht="31.5" x14ac:dyDescent="0.25">
      <c r="A851" s="10" t="s">
        <v>616</v>
      </c>
      <c r="B851" s="10" t="s">
        <v>619</v>
      </c>
      <c r="C851" s="60"/>
      <c r="D851" s="60"/>
      <c r="E851" s="60">
        <v>66</v>
      </c>
      <c r="F851" s="60">
        <v>19</v>
      </c>
      <c r="G851" s="60"/>
      <c r="H851" s="60"/>
      <c r="I851" s="22">
        <f t="shared" si="76"/>
        <v>85</v>
      </c>
      <c r="J851" s="10">
        <v>19</v>
      </c>
    </row>
    <row r="852" spans="1:10" ht="31.5" x14ac:dyDescent="0.25">
      <c r="A852" s="73" t="s">
        <v>616</v>
      </c>
      <c r="B852" s="73" t="s">
        <v>32</v>
      </c>
      <c r="C852" s="73"/>
      <c r="D852" s="73"/>
      <c r="E852" s="73">
        <f>SUM(E845:E851)</f>
        <v>357</v>
      </c>
      <c r="F852" s="73">
        <f>SUM(F845:F851)</f>
        <v>79</v>
      </c>
      <c r="G852" s="73"/>
      <c r="H852" s="73"/>
      <c r="I852" s="73">
        <f t="shared" si="76"/>
        <v>436</v>
      </c>
      <c r="J852" s="73">
        <f>SUM(J845:J851)</f>
        <v>150</v>
      </c>
    </row>
    <row r="853" spans="1:10" ht="18.75" x14ac:dyDescent="0.3">
      <c r="A853" s="27" t="s">
        <v>621</v>
      </c>
    </row>
    <row r="854" spans="1:10" ht="31.5" x14ac:dyDescent="0.25">
      <c r="A854" s="10" t="s">
        <v>622</v>
      </c>
      <c r="B854" s="10" t="s">
        <v>623</v>
      </c>
      <c r="C854" s="60"/>
      <c r="D854" s="60"/>
      <c r="E854" s="60">
        <v>34</v>
      </c>
      <c r="F854" s="60">
        <v>52</v>
      </c>
      <c r="G854" s="60"/>
      <c r="H854" s="60"/>
      <c r="I854" s="22">
        <f>F854+E854</f>
        <v>86</v>
      </c>
      <c r="J854" s="10">
        <v>30</v>
      </c>
    </row>
    <row r="855" spans="1:10" ht="31.5" x14ac:dyDescent="0.25">
      <c r="A855" s="10" t="s">
        <v>622</v>
      </c>
      <c r="B855" s="10" t="s">
        <v>113</v>
      </c>
      <c r="C855" s="60"/>
      <c r="D855" s="60"/>
      <c r="E855" s="60">
        <v>4</v>
      </c>
      <c r="F855" s="60">
        <v>0</v>
      </c>
      <c r="G855" s="60"/>
      <c r="H855" s="60"/>
      <c r="I855" s="22">
        <f>F855+E855</f>
        <v>4</v>
      </c>
      <c r="J855" s="10" t="s">
        <v>187</v>
      </c>
    </row>
    <row r="856" spans="1:10" ht="31.5" x14ac:dyDescent="0.25">
      <c r="A856" s="10" t="s">
        <v>622</v>
      </c>
      <c r="B856" s="10" t="s">
        <v>212</v>
      </c>
      <c r="C856" s="60"/>
      <c r="D856" s="60"/>
      <c r="E856" s="60">
        <v>8</v>
      </c>
      <c r="F856" s="60">
        <v>0</v>
      </c>
      <c r="G856" s="60"/>
      <c r="H856" s="60"/>
      <c r="I856" s="22">
        <f>F856+E856</f>
        <v>8</v>
      </c>
      <c r="J856" s="10" t="s">
        <v>187</v>
      </c>
    </row>
    <row r="857" spans="1:10" ht="31.5" x14ac:dyDescent="0.25">
      <c r="A857" s="73" t="s">
        <v>622</v>
      </c>
      <c r="B857" s="73" t="s">
        <v>32</v>
      </c>
      <c r="C857" s="73"/>
      <c r="D857" s="73"/>
      <c r="E857" s="73">
        <f>SUM(E854:E856)</f>
        <v>46</v>
      </c>
      <c r="F857" s="73">
        <f>SUM(F854:F856)</f>
        <v>52</v>
      </c>
      <c r="G857" s="73"/>
      <c r="H857" s="73"/>
      <c r="I857" s="73">
        <f>F857+E857</f>
        <v>98</v>
      </c>
      <c r="J857" s="73">
        <f>SUM(J854:J856)</f>
        <v>30</v>
      </c>
    </row>
    <row r="858" spans="1:10" ht="18.75" x14ac:dyDescent="0.3">
      <c r="A858" s="27" t="s">
        <v>624</v>
      </c>
    </row>
    <row r="859" spans="1:10" ht="15.75" x14ac:dyDescent="0.25">
      <c r="A859" s="10" t="s">
        <v>625</v>
      </c>
      <c r="B859" s="10" t="s">
        <v>9</v>
      </c>
      <c r="C859" s="60"/>
      <c r="D859" s="60"/>
      <c r="E859" s="60">
        <v>14</v>
      </c>
      <c r="F859" s="60">
        <v>5</v>
      </c>
      <c r="G859" s="60"/>
      <c r="H859" s="60"/>
      <c r="I859" s="22">
        <f>F859+E859</f>
        <v>19</v>
      </c>
      <c r="J859" s="10">
        <v>7</v>
      </c>
    </row>
    <row r="860" spans="1:10" ht="31.5" x14ac:dyDescent="0.25">
      <c r="A860" s="10" t="s">
        <v>625</v>
      </c>
      <c r="B860" s="10" t="s">
        <v>269</v>
      </c>
      <c r="C860" s="60"/>
      <c r="D860" s="60"/>
      <c r="E860" s="60">
        <v>19</v>
      </c>
      <c r="F860" s="60">
        <v>4</v>
      </c>
      <c r="G860" s="60"/>
      <c r="H860" s="60"/>
      <c r="I860" s="22">
        <f>F860+E860</f>
        <v>23</v>
      </c>
      <c r="J860" s="10">
        <v>8</v>
      </c>
    </row>
    <row r="861" spans="1:10" ht="15.75" x14ac:dyDescent="0.25">
      <c r="A861" s="10" t="s">
        <v>625</v>
      </c>
      <c r="B861" s="10" t="s">
        <v>626</v>
      </c>
      <c r="C861" s="60"/>
      <c r="D861" s="60"/>
      <c r="E861" s="60">
        <v>4</v>
      </c>
      <c r="F861" s="60">
        <v>8</v>
      </c>
      <c r="G861" s="60"/>
      <c r="H861" s="60"/>
      <c r="I861" s="22">
        <f>F861+E861</f>
        <v>12</v>
      </c>
      <c r="J861" s="10">
        <v>4</v>
      </c>
    </row>
    <row r="862" spans="1:10" ht="15.75" x14ac:dyDescent="0.25">
      <c r="A862" s="73" t="s">
        <v>625</v>
      </c>
      <c r="B862" s="73" t="s">
        <v>16</v>
      </c>
      <c r="C862" s="73"/>
      <c r="D862" s="73"/>
      <c r="E862" s="73">
        <f>SUM(E859:E861)</f>
        <v>37</v>
      </c>
      <c r="F862" s="73">
        <f>SUM(F859:F861)</f>
        <v>17</v>
      </c>
      <c r="G862" s="73"/>
      <c r="H862" s="73"/>
      <c r="I862" s="73">
        <f>F862+E862</f>
        <v>54</v>
      </c>
      <c r="J862" s="73">
        <f>SUM(J859:J861)</f>
        <v>19</v>
      </c>
    </row>
    <row r="863" spans="1:10" ht="18.75" x14ac:dyDescent="0.3">
      <c r="A863" s="27" t="s">
        <v>628</v>
      </c>
    </row>
    <row r="864" spans="1:10" ht="15.75" x14ac:dyDescent="0.25">
      <c r="A864" s="10" t="s">
        <v>629</v>
      </c>
      <c r="B864" s="10" t="s">
        <v>270</v>
      </c>
      <c r="C864" s="60"/>
      <c r="D864" s="60"/>
      <c r="E864" s="103">
        <v>214</v>
      </c>
      <c r="F864" s="104">
        <v>61</v>
      </c>
      <c r="G864" s="104"/>
      <c r="H864" s="60">
        <v>7</v>
      </c>
      <c r="I864" s="38">
        <f>H864+F864+E864</f>
        <v>282</v>
      </c>
      <c r="J864" s="49">
        <v>97</v>
      </c>
    </row>
    <row r="865" spans="1:10" ht="47.25" x14ac:dyDescent="0.25">
      <c r="A865" s="10" t="s">
        <v>629</v>
      </c>
      <c r="B865" s="10" t="s">
        <v>316</v>
      </c>
      <c r="C865" s="60"/>
      <c r="D865" s="60"/>
      <c r="E865" s="103">
        <v>100</v>
      </c>
      <c r="F865" s="104">
        <v>25</v>
      </c>
      <c r="G865" s="104"/>
      <c r="H865" s="60">
        <v>5</v>
      </c>
      <c r="I865" s="38">
        <f>H865+F865+E865</f>
        <v>130</v>
      </c>
      <c r="J865" s="49">
        <v>39</v>
      </c>
    </row>
    <row r="866" spans="1:10" ht="15.75" x14ac:dyDescent="0.25">
      <c r="A866" s="10" t="s">
        <v>629</v>
      </c>
      <c r="B866" s="10" t="s">
        <v>283</v>
      </c>
      <c r="C866" s="60"/>
      <c r="D866" s="60"/>
      <c r="E866" s="103">
        <v>202</v>
      </c>
      <c r="F866" s="104">
        <v>48</v>
      </c>
      <c r="G866" s="104"/>
      <c r="H866" s="60">
        <v>17</v>
      </c>
      <c r="I866" s="38">
        <f>H866+F866+E866</f>
        <v>267</v>
      </c>
      <c r="J866" s="49">
        <v>0</v>
      </c>
    </row>
    <row r="867" spans="1:10" ht="15.75" x14ac:dyDescent="0.25">
      <c r="A867" s="73" t="s">
        <v>629</v>
      </c>
      <c r="B867" s="73" t="s">
        <v>32</v>
      </c>
      <c r="C867" s="73"/>
      <c r="D867" s="73"/>
      <c r="E867" s="73">
        <f>SUM(E864:E866)</f>
        <v>516</v>
      </c>
      <c r="F867" s="73">
        <f>SUM(F864:F866)</f>
        <v>134</v>
      </c>
      <c r="G867" s="73"/>
      <c r="H867" s="73">
        <f>SUM(H864:H866)</f>
        <v>29</v>
      </c>
      <c r="I867" s="73">
        <f>H867+F867+E867</f>
        <v>679</v>
      </c>
      <c r="J867" s="73">
        <f>SUM(J864:J866)</f>
        <v>136</v>
      </c>
    </row>
    <row r="868" spans="1:10" ht="18.75" x14ac:dyDescent="0.3">
      <c r="A868" s="27" t="s">
        <v>631</v>
      </c>
    </row>
    <row r="869" spans="1:10" ht="31.5" x14ac:dyDescent="0.25">
      <c r="A869" s="10" t="s">
        <v>632</v>
      </c>
      <c r="B869" s="10" t="s">
        <v>351</v>
      </c>
      <c r="C869" s="60"/>
      <c r="D869" s="60"/>
      <c r="E869" s="60">
        <v>101</v>
      </c>
      <c r="F869" s="60">
        <v>25</v>
      </c>
      <c r="G869" s="60"/>
      <c r="H869" s="60"/>
      <c r="I869" s="22">
        <f t="shared" ref="I869:I874" si="77">F869+E869</f>
        <v>126</v>
      </c>
      <c r="J869" s="10">
        <v>7</v>
      </c>
    </row>
    <row r="870" spans="1:10" ht="31.5" x14ac:dyDescent="0.25">
      <c r="A870" s="10" t="s">
        <v>632</v>
      </c>
      <c r="B870" s="10" t="s">
        <v>633</v>
      </c>
      <c r="C870" s="60"/>
      <c r="D870" s="60"/>
      <c r="E870" s="60">
        <v>27</v>
      </c>
      <c r="F870" s="60">
        <v>8</v>
      </c>
      <c r="G870" s="60"/>
      <c r="H870" s="60"/>
      <c r="I870" s="22">
        <f t="shared" si="77"/>
        <v>35</v>
      </c>
      <c r="J870" s="10"/>
    </row>
    <row r="871" spans="1:10" ht="31.5" x14ac:dyDescent="0.25">
      <c r="A871" s="10" t="s">
        <v>632</v>
      </c>
      <c r="B871" s="10" t="s">
        <v>212</v>
      </c>
      <c r="C871" s="60"/>
      <c r="D871" s="60"/>
      <c r="E871" s="60">
        <v>31</v>
      </c>
      <c r="F871" s="60">
        <v>13</v>
      </c>
      <c r="G871" s="60"/>
      <c r="H871" s="60"/>
      <c r="I871" s="22">
        <f t="shared" si="77"/>
        <v>44</v>
      </c>
      <c r="J871" s="10" t="s">
        <v>634</v>
      </c>
    </row>
    <row r="872" spans="1:10" ht="31.5" x14ac:dyDescent="0.25">
      <c r="A872" s="10" t="s">
        <v>632</v>
      </c>
      <c r="B872" s="10" t="s">
        <v>222</v>
      </c>
      <c r="C872" s="60"/>
      <c r="D872" s="60"/>
      <c r="E872" s="60">
        <v>82</v>
      </c>
      <c r="F872" s="60">
        <v>24</v>
      </c>
      <c r="G872" s="60"/>
      <c r="H872" s="60"/>
      <c r="I872" s="22">
        <f t="shared" si="77"/>
        <v>106</v>
      </c>
      <c r="J872" s="10">
        <v>10</v>
      </c>
    </row>
    <row r="873" spans="1:10" ht="31.5" x14ac:dyDescent="0.25">
      <c r="A873" s="10" t="s">
        <v>632</v>
      </c>
      <c r="B873" s="10" t="s">
        <v>31</v>
      </c>
      <c r="C873" s="60"/>
      <c r="D873" s="60"/>
      <c r="E873" s="60">
        <v>40</v>
      </c>
      <c r="F873" s="60">
        <v>14</v>
      </c>
      <c r="G873" s="60"/>
      <c r="H873" s="60"/>
      <c r="I873" s="22">
        <f t="shared" si="77"/>
        <v>54</v>
      </c>
      <c r="J873" s="10">
        <v>0</v>
      </c>
    </row>
    <row r="874" spans="1:10" ht="31.5" x14ac:dyDescent="0.25">
      <c r="A874" s="73" t="s">
        <v>632</v>
      </c>
      <c r="B874" s="73" t="s">
        <v>56</v>
      </c>
      <c r="C874" s="73"/>
      <c r="D874" s="73"/>
      <c r="E874" s="73">
        <f>SUM(E869:E873)</f>
        <v>281</v>
      </c>
      <c r="F874" s="73">
        <f>SUM(F869:F873)</f>
        <v>84</v>
      </c>
      <c r="G874" s="73"/>
      <c r="H874" s="73"/>
      <c r="I874" s="73">
        <f t="shared" si="77"/>
        <v>365</v>
      </c>
      <c r="J874" s="73">
        <f>SUM(J869:J873)</f>
        <v>17</v>
      </c>
    </row>
    <row r="875" spans="1:10" ht="18.75" x14ac:dyDescent="0.3">
      <c r="A875" s="27" t="s">
        <v>635</v>
      </c>
    </row>
    <row r="876" spans="1:10" ht="47.25" x14ac:dyDescent="0.25">
      <c r="A876" s="10" t="s">
        <v>636</v>
      </c>
      <c r="B876" s="10" t="s">
        <v>69</v>
      </c>
      <c r="C876" s="60"/>
      <c r="D876" s="60"/>
      <c r="E876" s="60">
        <v>77</v>
      </c>
      <c r="F876" s="60"/>
      <c r="G876" s="60"/>
      <c r="H876" s="60"/>
      <c r="I876" s="22">
        <f t="shared" ref="I876:I885" si="78">E876</f>
        <v>77</v>
      </c>
      <c r="J876" s="10">
        <v>17</v>
      </c>
    </row>
    <row r="877" spans="1:10" ht="31.5" x14ac:dyDescent="0.25">
      <c r="A877" s="10" t="s">
        <v>636</v>
      </c>
      <c r="B877" s="10" t="s">
        <v>221</v>
      </c>
      <c r="C877" s="60"/>
      <c r="D877" s="60"/>
      <c r="E877" s="60">
        <v>29</v>
      </c>
      <c r="F877" s="60"/>
      <c r="G877" s="60"/>
      <c r="H877" s="60"/>
      <c r="I877" s="22">
        <f t="shared" si="78"/>
        <v>29</v>
      </c>
      <c r="J877" s="10">
        <v>17</v>
      </c>
    </row>
    <row r="878" spans="1:10" ht="31.5" x14ac:dyDescent="0.25">
      <c r="A878" s="10" t="s">
        <v>636</v>
      </c>
      <c r="B878" s="10" t="s">
        <v>226</v>
      </c>
      <c r="C878" s="60"/>
      <c r="D878" s="60"/>
      <c r="E878" s="60">
        <v>70</v>
      </c>
      <c r="F878" s="60"/>
      <c r="G878" s="60"/>
      <c r="H878" s="60"/>
      <c r="I878" s="22">
        <f t="shared" si="78"/>
        <v>70</v>
      </c>
      <c r="J878" s="10">
        <v>28</v>
      </c>
    </row>
    <row r="879" spans="1:10" ht="31.5" x14ac:dyDescent="0.25">
      <c r="A879" s="10" t="s">
        <v>636</v>
      </c>
      <c r="B879" s="10" t="s">
        <v>113</v>
      </c>
      <c r="C879" s="60"/>
      <c r="D879" s="60"/>
      <c r="E879" s="60">
        <v>70</v>
      </c>
      <c r="F879" s="60"/>
      <c r="G879" s="60"/>
      <c r="H879" s="60"/>
      <c r="I879" s="22">
        <f t="shared" si="78"/>
        <v>70</v>
      </c>
      <c r="J879" s="10">
        <v>26</v>
      </c>
    </row>
    <row r="880" spans="1:10" ht="31.5" x14ac:dyDescent="0.25">
      <c r="A880" s="10" t="s">
        <v>636</v>
      </c>
      <c r="B880" s="10" t="s">
        <v>637</v>
      </c>
      <c r="C880" s="60"/>
      <c r="D880" s="60"/>
      <c r="E880" s="60">
        <v>111</v>
      </c>
      <c r="F880" s="60"/>
      <c r="G880" s="60"/>
      <c r="H880" s="60"/>
      <c r="I880" s="22">
        <f t="shared" si="78"/>
        <v>111</v>
      </c>
      <c r="J880" s="10">
        <v>38</v>
      </c>
    </row>
    <row r="881" spans="1:10" ht="31.5" x14ac:dyDescent="0.25">
      <c r="A881" s="10" t="s">
        <v>636</v>
      </c>
      <c r="B881" s="10" t="s">
        <v>638</v>
      </c>
      <c r="C881" s="60"/>
      <c r="D881" s="60"/>
      <c r="E881" s="60">
        <v>51</v>
      </c>
      <c r="F881" s="60"/>
      <c r="G881" s="60"/>
      <c r="H881" s="60"/>
      <c r="I881" s="22">
        <f t="shared" si="78"/>
        <v>51</v>
      </c>
      <c r="J881" s="10">
        <v>18</v>
      </c>
    </row>
    <row r="882" spans="1:10" ht="31.5" x14ac:dyDescent="0.25">
      <c r="A882" s="10" t="s">
        <v>636</v>
      </c>
      <c r="B882" s="10" t="s">
        <v>639</v>
      </c>
      <c r="C882" s="60"/>
      <c r="D882" s="60"/>
      <c r="E882" s="60">
        <v>23</v>
      </c>
      <c r="F882" s="60"/>
      <c r="G882" s="60"/>
      <c r="H882" s="60"/>
      <c r="I882" s="22">
        <f t="shared" si="78"/>
        <v>23</v>
      </c>
      <c r="J882" s="10">
        <v>13</v>
      </c>
    </row>
    <row r="883" spans="1:10" ht="31.5" x14ac:dyDescent="0.25">
      <c r="A883" s="10" t="s">
        <v>636</v>
      </c>
      <c r="B883" s="10" t="s">
        <v>269</v>
      </c>
      <c r="C883" s="60"/>
      <c r="D883" s="60"/>
      <c r="E883" s="60">
        <v>15</v>
      </c>
      <c r="F883" s="60"/>
      <c r="G883" s="60"/>
      <c r="H883" s="60"/>
      <c r="I883" s="22">
        <f t="shared" si="78"/>
        <v>15</v>
      </c>
      <c r="J883" s="10">
        <v>15</v>
      </c>
    </row>
    <row r="884" spans="1:10" ht="31.5" x14ac:dyDescent="0.25">
      <c r="A884" s="10" t="s">
        <v>636</v>
      </c>
      <c r="B884" s="10" t="s">
        <v>640</v>
      </c>
      <c r="C884" s="60"/>
      <c r="D884" s="60"/>
      <c r="E884" s="60">
        <v>12</v>
      </c>
      <c r="F884" s="60"/>
      <c r="G884" s="60"/>
      <c r="H884" s="60"/>
      <c r="I884" s="22">
        <f t="shared" si="78"/>
        <v>12</v>
      </c>
      <c r="J884" s="10">
        <v>12</v>
      </c>
    </row>
    <row r="885" spans="1:10" ht="31.5" x14ac:dyDescent="0.25">
      <c r="A885" s="73" t="s">
        <v>636</v>
      </c>
      <c r="B885" s="73" t="s">
        <v>32</v>
      </c>
      <c r="C885" s="73"/>
      <c r="D885" s="73"/>
      <c r="E885" s="73">
        <f>SUM(E876:E884)</f>
        <v>458</v>
      </c>
      <c r="F885" s="73"/>
      <c r="G885" s="73"/>
      <c r="H885" s="73"/>
      <c r="I885" s="73">
        <f t="shared" si="78"/>
        <v>458</v>
      </c>
      <c r="J885" s="73">
        <f>SUM(J876:J884)</f>
        <v>184</v>
      </c>
    </row>
    <row r="886" spans="1:10" ht="18.75" x14ac:dyDescent="0.3">
      <c r="A886" s="27" t="s">
        <v>642</v>
      </c>
    </row>
    <row r="887" spans="1:10" ht="15.75" x14ac:dyDescent="0.25">
      <c r="A887" s="30" t="s">
        <v>643</v>
      </c>
      <c r="B887" s="10" t="s">
        <v>157</v>
      </c>
      <c r="C887" s="60"/>
      <c r="D887" s="60"/>
      <c r="E887" s="60"/>
      <c r="F887" s="60">
        <v>198</v>
      </c>
      <c r="G887" s="60"/>
      <c r="H887" s="60"/>
      <c r="I887" s="22">
        <f t="shared" ref="I887:I893" si="79">F887</f>
        <v>198</v>
      </c>
      <c r="J887" s="10">
        <v>49</v>
      </c>
    </row>
    <row r="888" spans="1:10" ht="15.75" x14ac:dyDescent="0.25">
      <c r="A888" s="30" t="s">
        <v>643</v>
      </c>
      <c r="B888" s="10" t="s">
        <v>151</v>
      </c>
      <c r="C888" s="60"/>
      <c r="D888" s="60"/>
      <c r="E888" s="60"/>
      <c r="F888" s="60">
        <v>173</v>
      </c>
      <c r="G888" s="60"/>
      <c r="H888" s="60"/>
      <c r="I888" s="22">
        <f t="shared" si="79"/>
        <v>173</v>
      </c>
      <c r="J888" s="10">
        <v>53</v>
      </c>
    </row>
    <row r="889" spans="1:10" ht="15.75" x14ac:dyDescent="0.25">
      <c r="A889" s="30" t="s">
        <v>643</v>
      </c>
      <c r="B889" s="10" t="s">
        <v>149</v>
      </c>
      <c r="C889" s="60"/>
      <c r="D889" s="60"/>
      <c r="E889" s="60"/>
      <c r="F889" s="60">
        <v>165</v>
      </c>
      <c r="G889" s="60"/>
      <c r="H889" s="60"/>
      <c r="I889" s="22">
        <f t="shared" si="79"/>
        <v>165</v>
      </c>
      <c r="J889" s="10">
        <v>60</v>
      </c>
    </row>
    <row r="890" spans="1:10" ht="15.75" x14ac:dyDescent="0.25">
      <c r="A890" s="30" t="s">
        <v>643</v>
      </c>
      <c r="B890" s="10" t="s">
        <v>141</v>
      </c>
      <c r="C890" s="60"/>
      <c r="D890" s="60"/>
      <c r="E890" s="60"/>
      <c r="F890" s="60">
        <v>197</v>
      </c>
      <c r="G890" s="60"/>
      <c r="H890" s="60"/>
      <c r="I890" s="22">
        <f t="shared" si="79"/>
        <v>197</v>
      </c>
      <c r="J890" s="10">
        <v>59</v>
      </c>
    </row>
    <row r="891" spans="1:10" ht="15.75" x14ac:dyDescent="0.25">
      <c r="A891" s="30" t="s">
        <v>643</v>
      </c>
      <c r="B891" s="10" t="s">
        <v>140</v>
      </c>
      <c r="C891" s="60"/>
      <c r="D891" s="60"/>
      <c r="E891" s="60"/>
      <c r="F891" s="60">
        <v>137</v>
      </c>
      <c r="G891" s="60"/>
      <c r="H891" s="60"/>
      <c r="I891" s="22">
        <f t="shared" si="79"/>
        <v>137</v>
      </c>
      <c r="J891" s="10">
        <v>40</v>
      </c>
    </row>
    <row r="892" spans="1:10" ht="15.75" x14ac:dyDescent="0.25">
      <c r="A892" s="30" t="s">
        <v>643</v>
      </c>
      <c r="B892" s="10" t="s">
        <v>644</v>
      </c>
      <c r="C892" s="60"/>
      <c r="D892" s="60"/>
      <c r="E892" s="60"/>
      <c r="F892" s="60">
        <v>70</v>
      </c>
      <c r="G892" s="60"/>
      <c r="H892" s="60"/>
      <c r="I892" s="22">
        <f t="shared" si="79"/>
        <v>70</v>
      </c>
      <c r="J892" s="10">
        <v>70</v>
      </c>
    </row>
    <row r="893" spans="1:10" ht="31.5" x14ac:dyDescent="0.25">
      <c r="A893" s="73" t="s">
        <v>643</v>
      </c>
      <c r="B893" s="73" t="s">
        <v>32</v>
      </c>
      <c r="C893" s="73"/>
      <c r="D893" s="73"/>
      <c r="E893" s="73"/>
      <c r="F893" s="73">
        <f>SUM(F887:F892)</f>
        <v>940</v>
      </c>
      <c r="G893" s="73"/>
      <c r="H893" s="73"/>
      <c r="I893" s="73">
        <f t="shared" si="79"/>
        <v>940</v>
      </c>
      <c r="J893" s="73">
        <f>SUM(J887:J892)</f>
        <v>331</v>
      </c>
    </row>
    <row r="894" spans="1:10" ht="18.75" x14ac:dyDescent="0.3">
      <c r="A894" s="27" t="s">
        <v>646</v>
      </c>
    </row>
    <row r="895" spans="1:10" ht="31.5" x14ac:dyDescent="0.25">
      <c r="A895" s="10" t="s">
        <v>647</v>
      </c>
      <c r="B895" s="10" t="s">
        <v>10</v>
      </c>
      <c r="C895" s="60"/>
      <c r="D895" s="60"/>
      <c r="E895" s="60">
        <v>34</v>
      </c>
      <c r="F895" s="60">
        <v>45</v>
      </c>
      <c r="G895" s="60"/>
      <c r="H895" s="60"/>
      <c r="I895" s="22">
        <f t="shared" ref="I895:I902" si="80">H895+F895+E895</f>
        <v>79</v>
      </c>
      <c r="J895" s="10">
        <v>34</v>
      </c>
    </row>
    <row r="896" spans="1:10" ht="31.5" x14ac:dyDescent="0.25">
      <c r="A896" s="10" t="s">
        <v>647</v>
      </c>
      <c r="B896" s="10" t="s">
        <v>648</v>
      </c>
      <c r="C896" s="60"/>
      <c r="D896" s="60"/>
      <c r="E896" s="60">
        <v>20</v>
      </c>
      <c r="F896" s="60">
        <v>5</v>
      </c>
      <c r="G896" s="60"/>
      <c r="H896" s="60"/>
      <c r="I896" s="22">
        <f t="shared" si="80"/>
        <v>25</v>
      </c>
      <c r="J896" s="10">
        <v>9</v>
      </c>
    </row>
    <row r="897" spans="1:10" ht="31.5" x14ac:dyDescent="0.25">
      <c r="A897" s="10" t="s">
        <v>647</v>
      </c>
      <c r="B897" s="10" t="s">
        <v>649</v>
      </c>
      <c r="C897" s="60"/>
      <c r="D897" s="60"/>
      <c r="E897" s="60">
        <v>14</v>
      </c>
      <c r="F897" s="60">
        <v>43</v>
      </c>
      <c r="G897" s="60"/>
      <c r="H897" s="60"/>
      <c r="I897" s="22">
        <f t="shared" si="80"/>
        <v>57</v>
      </c>
      <c r="J897" s="10">
        <v>25</v>
      </c>
    </row>
    <row r="898" spans="1:10" ht="15.75" x14ac:dyDescent="0.25">
      <c r="A898" s="10" t="s">
        <v>647</v>
      </c>
      <c r="B898" s="10" t="s">
        <v>326</v>
      </c>
      <c r="C898" s="60"/>
      <c r="D898" s="60"/>
      <c r="E898" s="60">
        <v>18</v>
      </c>
      <c r="F898" s="60">
        <v>61</v>
      </c>
      <c r="G898" s="60"/>
      <c r="H898" s="60"/>
      <c r="I898" s="22">
        <f t="shared" si="80"/>
        <v>79</v>
      </c>
      <c r="J898" s="10">
        <v>42</v>
      </c>
    </row>
    <row r="899" spans="1:10" ht="15.75" x14ac:dyDescent="0.25">
      <c r="A899" s="10" t="s">
        <v>647</v>
      </c>
      <c r="B899" s="10" t="s">
        <v>650</v>
      </c>
      <c r="C899" s="60"/>
      <c r="D899" s="60"/>
      <c r="E899" s="60">
        <v>24</v>
      </c>
      <c r="F899" s="60">
        <v>15</v>
      </c>
      <c r="G899" s="60"/>
      <c r="H899" s="60">
        <v>17</v>
      </c>
      <c r="I899" s="22">
        <f t="shared" si="80"/>
        <v>56</v>
      </c>
      <c r="J899" s="10">
        <v>24</v>
      </c>
    </row>
    <row r="900" spans="1:10" ht="15.75" x14ac:dyDescent="0.25">
      <c r="A900" s="10" t="s">
        <v>647</v>
      </c>
      <c r="B900" s="10" t="s">
        <v>219</v>
      </c>
      <c r="C900" s="60"/>
      <c r="D900" s="60"/>
      <c r="E900" s="60">
        <v>8</v>
      </c>
      <c r="F900" s="60">
        <v>16</v>
      </c>
      <c r="G900" s="60"/>
      <c r="H900" s="60">
        <v>0</v>
      </c>
      <c r="I900" s="22">
        <f t="shared" si="80"/>
        <v>24</v>
      </c>
      <c r="J900" s="10">
        <v>14</v>
      </c>
    </row>
    <row r="901" spans="1:10" ht="15.75" x14ac:dyDescent="0.25">
      <c r="A901" s="10" t="s">
        <v>647</v>
      </c>
      <c r="B901" s="10" t="s">
        <v>242</v>
      </c>
      <c r="C901" s="60"/>
      <c r="D901" s="60"/>
      <c r="E901" s="60">
        <v>22</v>
      </c>
      <c r="F901" s="60">
        <v>37</v>
      </c>
      <c r="G901" s="60"/>
      <c r="H901" s="60">
        <v>0</v>
      </c>
      <c r="I901" s="22">
        <f t="shared" si="80"/>
        <v>59</v>
      </c>
      <c r="J901" s="10">
        <v>37</v>
      </c>
    </row>
    <row r="902" spans="1:10" ht="15.75" x14ac:dyDescent="0.25">
      <c r="A902" s="73" t="s">
        <v>647</v>
      </c>
      <c r="B902" s="73" t="s">
        <v>13</v>
      </c>
      <c r="C902" s="73"/>
      <c r="D902" s="73"/>
      <c r="E902" s="73">
        <f>SUM(E895:E901)</f>
        <v>140</v>
      </c>
      <c r="F902" s="73">
        <f>SUM(F895:F901)</f>
        <v>222</v>
      </c>
      <c r="G902" s="73">
        <f t="shared" ref="G902:H902" si="81">SUM(G895:G901)</f>
        <v>0</v>
      </c>
      <c r="H902" s="73">
        <f t="shared" si="81"/>
        <v>17</v>
      </c>
      <c r="I902" s="73">
        <f t="shared" si="80"/>
        <v>379</v>
      </c>
      <c r="J902" s="73">
        <f t="shared" ref="J902" si="82">SUM(J895:J901)</f>
        <v>185</v>
      </c>
    </row>
    <row r="903" spans="1:10" ht="18.75" x14ac:dyDescent="0.3">
      <c r="A903" s="27" t="s">
        <v>654</v>
      </c>
    </row>
    <row r="904" spans="1:10" ht="31.5" x14ac:dyDescent="0.25">
      <c r="A904" s="10" t="s">
        <v>655</v>
      </c>
      <c r="B904" s="10" t="s">
        <v>151</v>
      </c>
      <c r="C904" s="60"/>
      <c r="D904" s="60"/>
      <c r="E904" s="60"/>
      <c r="F904" s="60">
        <v>130</v>
      </c>
      <c r="G904" s="60"/>
      <c r="H904" s="60"/>
      <c r="I904" s="22">
        <f>F904</f>
        <v>130</v>
      </c>
      <c r="J904" s="10">
        <v>12</v>
      </c>
    </row>
    <row r="905" spans="1:10" ht="31.5" x14ac:dyDescent="0.25">
      <c r="A905" s="73" t="s">
        <v>655</v>
      </c>
      <c r="B905" s="73" t="s">
        <v>32</v>
      </c>
      <c r="C905" s="73"/>
      <c r="D905" s="73"/>
      <c r="E905" s="73"/>
      <c r="F905" s="73">
        <v>130</v>
      </c>
      <c r="G905" s="73"/>
      <c r="H905" s="73"/>
      <c r="I905" s="73">
        <f>F905</f>
        <v>130</v>
      </c>
      <c r="J905" s="73">
        <v>12</v>
      </c>
    </row>
    <row r="906" spans="1:10" ht="18.75" x14ac:dyDescent="0.3">
      <c r="A906" s="27" t="s">
        <v>657</v>
      </c>
    </row>
    <row r="907" spans="1:10" ht="31.5" x14ac:dyDescent="0.25">
      <c r="A907" s="10" t="s">
        <v>658</v>
      </c>
      <c r="B907" s="10" t="s">
        <v>226</v>
      </c>
      <c r="C907" s="60"/>
      <c r="D907" s="60"/>
      <c r="E907" s="60">
        <v>41</v>
      </c>
      <c r="F907" s="60"/>
      <c r="G907" s="60"/>
      <c r="H907" s="60"/>
      <c r="I907" s="22">
        <f>E907</f>
        <v>41</v>
      </c>
      <c r="J907" s="10">
        <v>16</v>
      </c>
    </row>
    <row r="908" spans="1:10" ht="31.5" x14ac:dyDescent="0.25">
      <c r="A908" s="73" t="s">
        <v>658</v>
      </c>
      <c r="B908" s="73"/>
      <c r="C908" s="73"/>
      <c r="D908" s="73"/>
      <c r="E908" s="73">
        <v>41</v>
      </c>
      <c r="F908" s="73"/>
      <c r="G908" s="73"/>
      <c r="H908" s="73"/>
      <c r="I908" s="73">
        <f>E908</f>
        <v>41</v>
      </c>
      <c r="J908" s="73">
        <v>16</v>
      </c>
    </row>
    <row r="909" spans="1:10" ht="18.75" x14ac:dyDescent="0.3">
      <c r="A909" s="27" t="s">
        <v>660</v>
      </c>
    </row>
    <row r="910" spans="1:10" ht="47.25" x14ac:dyDescent="0.25">
      <c r="A910" s="30" t="s">
        <v>661</v>
      </c>
      <c r="B910" s="10" t="s">
        <v>662</v>
      </c>
      <c r="C910" s="60"/>
      <c r="D910" s="60"/>
      <c r="E910" s="60">
        <v>60</v>
      </c>
      <c r="F910" s="60"/>
      <c r="G910" s="60"/>
      <c r="H910" s="60"/>
      <c r="I910" s="22">
        <f t="shared" ref="I910:I915" si="83">E910</f>
        <v>60</v>
      </c>
      <c r="J910" s="10">
        <v>20</v>
      </c>
    </row>
    <row r="911" spans="1:10" ht="15.75" x14ac:dyDescent="0.25">
      <c r="A911" s="30" t="s">
        <v>661</v>
      </c>
      <c r="B911" s="10" t="s">
        <v>29</v>
      </c>
      <c r="C911" s="60"/>
      <c r="D911" s="60"/>
      <c r="E911" s="60">
        <v>44</v>
      </c>
      <c r="F911" s="60"/>
      <c r="G911" s="60"/>
      <c r="H911" s="60"/>
      <c r="I911" s="22">
        <f t="shared" si="83"/>
        <v>44</v>
      </c>
      <c r="J911" s="10">
        <v>11</v>
      </c>
    </row>
    <row r="912" spans="1:10" ht="15.75" x14ac:dyDescent="0.25">
      <c r="A912" s="30" t="s">
        <v>661</v>
      </c>
      <c r="B912" s="10" t="s">
        <v>226</v>
      </c>
      <c r="C912" s="60"/>
      <c r="D912" s="60"/>
      <c r="E912" s="60">
        <v>40</v>
      </c>
      <c r="F912" s="60"/>
      <c r="G912" s="60"/>
      <c r="H912" s="60"/>
      <c r="I912" s="22">
        <f t="shared" si="83"/>
        <v>40</v>
      </c>
      <c r="J912" s="10">
        <v>11</v>
      </c>
    </row>
    <row r="913" spans="1:10" ht="15.75" x14ac:dyDescent="0.25">
      <c r="A913" s="30" t="s">
        <v>661</v>
      </c>
      <c r="B913" s="10" t="s">
        <v>270</v>
      </c>
      <c r="C913" s="60"/>
      <c r="D913" s="60"/>
      <c r="E913" s="60">
        <v>57</v>
      </c>
      <c r="F913" s="60"/>
      <c r="G913" s="60"/>
      <c r="H913" s="60"/>
      <c r="I913" s="22">
        <f t="shared" si="83"/>
        <v>57</v>
      </c>
      <c r="J913" s="10">
        <v>15</v>
      </c>
    </row>
    <row r="914" spans="1:10" ht="15.75" x14ac:dyDescent="0.25">
      <c r="A914" s="30" t="s">
        <v>661</v>
      </c>
      <c r="B914" s="10" t="s">
        <v>222</v>
      </c>
      <c r="C914" s="60"/>
      <c r="D914" s="60"/>
      <c r="E914" s="60">
        <v>50</v>
      </c>
      <c r="F914" s="60"/>
      <c r="G914" s="60"/>
      <c r="H914" s="60"/>
      <c r="I914" s="22">
        <f t="shared" si="83"/>
        <v>50</v>
      </c>
      <c r="J914" s="10"/>
    </row>
    <row r="915" spans="1:10" ht="31.5" x14ac:dyDescent="0.25">
      <c r="A915" s="73" t="s">
        <v>661</v>
      </c>
      <c r="B915" s="73" t="s">
        <v>663</v>
      </c>
      <c r="C915" s="73"/>
      <c r="D915" s="73"/>
      <c r="E915" s="73">
        <f>SUM(E910:E914)</f>
        <v>251</v>
      </c>
      <c r="F915" s="73"/>
      <c r="G915" s="73"/>
      <c r="H915" s="73"/>
      <c r="I915" s="73">
        <f t="shared" si="83"/>
        <v>251</v>
      </c>
      <c r="J915" s="73">
        <f>SUM(J910:J914)</f>
        <v>57</v>
      </c>
    </row>
    <row r="916" spans="1:10" ht="18.75" x14ac:dyDescent="0.3">
      <c r="A916" s="27" t="s">
        <v>666</v>
      </c>
    </row>
    <row r="917" spans="1:10" ht="15.75" x14ac:dyDescent="0.25">
      <c r="A917" s="10" t="s">
        <v>667</v>
      </c>
      <c r="B917" s="10" t="s">
        <v>141</v>
      </c>
      <c r="C917" s="60"/>
      <c r="D917" s="60"/>
      <c r="E917" s="60"/>
      <c r="F917" s="60">
        <v>21</v>
      </c>
      <c r="G917" s="60"/>
      <c r="H917" s="60"/>
      <c r="I917" s="22">
        <f>F917</f>
        <v>21</v>
      </c>
      <c r="J917" s="10">
        <v>4</v>
      </c>
    </row>
    <row r="918" spans="1:10" ht="15.75" x14ac:dyDescent="0.25">
      <c r="A918" s="10" t="s">
        <v>667</v>
      </c>
      <c r="B918" s="10" t="s">
        <v>157</v>
      </c>
      <c r="C918" s="60"/>
      <c r="D918" s="60"/>
      <c r="E918" s="60"/>
      <c r="F918" s="60">
        <v>20</v>
      </c>
      <c r="G918" s="60"/>
      <c r="H918" s="60"/>
      <c r="I918" s="22">
        <f>F918</f>
        <v>20</v>
      </c>
      <c r="J918" s="10">
        <v>0</v>
      </c>
    </row>
    <row r="919" spans="1:10" ht="15.75" x14ac:dyDescent="0.25">
      <c r="A919" s="10" t="s">
        <v>667</v>
      </c>
      <c r="B919" s="10" t="s">
        <v>433</v>
      </c>
      <c r="C919" s="60"/>
      <c r="D919" s="60"/>
      <c r="E919" s="60"/>
      <c r="F919" s="60">
        <v>1</v>
      </c>
      <c r="G919" s="60"/>
      <c r="H919" s="60"/>
      <c r="I919" s="22">
        <f>F919</f>
        <v>1</v>
      </c>
      <c r="J919" s="10">
        <v>1</v>
      </c>
    </row>
    <row r="920" spans="1:10" ht="15.75" x14ac:dyDescent="0.25">
      <c r="A920" s="73" t="s">
        <v>667</v>
      </c>
      <c r="B920" s="73" t="s">
        <v>16</v>
      </c>
      <c r="C920" s="73"/>
      <c r="D920" s="73"/>
      <c r="E920" s="73"/>
      <c r="F920" s="73">
        <f>SUM(F917:F919)</f>
        <v>42</v>
      </c>
      <c r="G920" s="73"/>
      <c r="H920" s="73"/>
      <c r="I920" s="73">
        <f>F920</f>
        <v>42</v>
      </c>
      <c r="J920" s="73">
        <f>SUM(J917:J919)</f>
        <v>5</v>
      </c>
    </row>
    <row r="921" spans="1:10" ht="18.75" x14ac:dyDescent="0.3">
      <c r="A921" s="27" t="s">
        <v>671</v>
      </c>
    </row>
    <row r="922" spans="1:10" ht="47.25" x14ac:dyDescent="0.25">
      <c r="A922" s="10" t="s">
        <v>672</v>
      </c>
      <c r="B922" s="10" t="s">
        <v>69</v>
      </c>
      <c r="C922" s="60"/>
      <c r="D922" s="60"/>
      <c r="E922" s="60">
        <v>187</v>
      </c>
      <c r="F922" s="60">
        <v>54</v>
      </c>
      <c r="G922" s="60"/>
      <c r="H922" s="60"/>
      <c r="I922" s="22">
        <f t="shared" ref="I922:I930" si="84">F922+E922</f>
        <v>241</v>
      </c>
      <c r="J922" s="10">
        <v>76</v>
      </c>
    </row>
    <row r="923" spans="1:10" ht="47.25" x14ac:dyDescent="0.25">
      <c r="A923" s="10" t="s">
        <v>672</v>
      </c>
      <c r="B923" s="10" t="s">
        <v>8</v>
      </c>
      <c r="C923" s="60"/>
      <c r="D923" s="60"/>
      <c r="E923" s="60">
        <v>30</v>
      </c>
      <c r="F923" s="60">
        <v>2</v>
      </c>
      <c r="G923" s="60"/>
      <c r="H923" s="60"/>
      <c r="I923" s="22">
        <f t="shared" si="84"/>
        <v>32</v>
      </c>
      <c r="J923" s="10">
        <v>0</v>
      </c>
    </row>
    <row r="924" spans="1:10" ht="31.5" x14ac:dyDescent="0.25">
      <c r="A924" s="10" t="s">
        <v>672</v>
      </c>
      <c r="B924" s="10" t="s">
        <v>480</v>
      </c>
      <c r="C924" s="60"/>
      <c r="D924" s="60"/>
      <c r="E924" s="60">
        <v>63</v>
      </c>
      <c r="F924" s="60">
        <v>23</v>
      </c>
      <c r="G924" s="60"/>
      <c r="H924" s="60"/>
      <c r="I924" s="22">
        <f t="shared" si="84"/>
        <v>86</v>
      </c>
      <c r="J924" s="10">
        <v>16</v>
      </c>
    </row>
    <row r="925" spans="1:10" ht="15.75" x14ac:dyDescent="0.25">
      <c r="A925" s="10" t="s">
        <v>672</v>
      </c>
      <c r="B925" s="10" t="s">
        <v>231</v>
      </c>
      <c r="C925" s="60"/>
      <c r="D925" s="60"/>
      <c r="E925" s="60">
        <v>20</v>
      </c>
      <c r="F925" s="60">
        <v>8</v>
      </c>
      <c r="G925" s="60"/>
      <c r="H925" s="60"/>
      <c r="I925" s="22">
        <f t="shared" si="84"/>
        <v>28</v>
      </c>
      <c r="J925" s="10">
        <v>5</v>
      </c>
    </row>
    <row r="926" spans="1:10" ht="15.75" x14ac:dyDescent="0.25">
      <c r="A926" s="10" t="s">
        <v>672</v>
      </c>
      <c r="B926" s="10" t="s">
        <v>273</v>
      </c>
      <c r="C926" s="60"/>
      <c r="D926" s="60"/>
      <c r="E926" s="60">
        <v>21</v>
      </c>
      <c r="F926" s="60">
        <v>6</v>
      </c>
      <c r="G926" s="60"/>
      <c r="H926" s="60"/>
      <c r="I926" s="22">
        <f t="shared" si="84"/>
        <v>27</v>
      </c>
      <c r="J926" s="10">
        <v>0</v>
      </c>
    </row>
    <row r="927" spans="1:10" ht="31.5" x14ac:dyDescent="0.25">
      <c r="A927" s="10" t="s">
        <v>672</v>
      </c>
      <c r="B927" s="10" t="s">
        <v>673</v>
      </c>
      <c r="C927" s="60"/>
      <c r="D927" s="60"/>
      <c r="E927" s="60">
        <v>37</v>
      </c>
      <c r="F927" s="60">
        <v>43</v>
      </c>
      <c r="G927" s="60"/>
      <c r="H927" s="60"/>
      <c r="I927" s="22">
        <f t="shared" si="84"/>
        <v>80</v>
      </c>
      <c r="J927" s="10">
        <v>37</v>
      </c>
    </row>
    <row r="928" spans="1:10" ht="15.75" x14ac:dyDescent="0.25">
      <c r="A928" s="10" t="s">
        <v>672</v>
      </c>
      <c r="B928" s="10" t="s">
        <v>242</v>
      </c>
      <c r="C928" s="60"/>
      <c r="D928" s="60"/>
      <c r="E928" s="60">
        <v>13</v>
      </c>
      <c r="F928" s="60">
        <v>17</v>
      </c>
      <c r="G928" s="60"/>
      <c r="H928" s="60"/>
      <c r="I928" s="22">
        <f t="shared" si="84"/>
        <v>30</v>
      </c>
      <c r="J928" s="10">
        <v>13</v>
      </c>
    </row>
    <row r="929" spans="1:10" ht="15.75" x14ac:dyDescent="0.25">
      <c r="A929" s="10" t="s">
        <v>672</v>
      </c>
      <c r="B929" s="10" t="s">
        <v>113</v>
      </c>
      <c r="C929" s="60"/>
      <c r="D929" s="60"/>
      <c r="E929" s="60">
        <v>22</v>
      </c>
      <c r="F929" s="60">
        <v>9</v>
      </c>
      <c r="G929" s="60"/>
      <c r="H929" s="60"/>
      <c r="I929" s="22">
        <f t="shared" si="84"/>
        <v>31</v>
      </c>
      <c r="J929" s="10">
        <v>7</v>
      </c>
    </row>
    <row r="930" spans="1:10" ht="15.75" x14ac:dyDescent="0.25">
      <c r="A930" s="73" t="s">
        <v>672</v>
      </c>
      <c r="B930" s="73" t="s">
        <v>13</v>
      </c>
      <c r="C930" s="73"/>
      <c r="D930" s="73"/>
      <c r="E930" s="73">
        <f>SUM(E922:E929)</f>
        <v>393</v>
      </c>
      <c r="F930" s="73">
        <f>SUM(F922:F929)</f>
        <v>162</v>
      </c>
      <c r="G930" s="73"/>
      <c r="H930" s="73"/>
      <c r="I930" s="73">
        <f t="shared" si="84"/>
        <v>555</v>
      </c>
      <c r="J930" s="73">
        <f>SUM(J922:J929)</f>
        <v>154</v>
      </c>
    </row>
    <row r="931" spans="1:10" ht="18.75" x14ac:dyDescent="0.3">
      <c r="A931" s="27" t="s">
        <v>674</v>
      </c>
    </row>
    <row r="932" spans="1:10" ht="31.5" x14ac:dyDescent="0.25">
      <c r="A932" s="10" t="s">
        <v>675</v>
      </c>
      <c r="B932" s="10" t="s">
        <v>49</v>
      </c>
      <c r="C932" s="60"/>
      <c r="D932" s="60"/>
      <c r="E932" s="60">
        <v>32</v>
      </c>
      <c r="F932" s="60">
        <v>3</v>
      </c>
      <c r="G932" s="60"/>
      <c r="H932" s="60"/>
      <c r="I932" s="22">
        <f>F932+E932</f>
        <v>35</v>
      </c>
      <c r="J932" s="10">
        <v>18</v>
      </c>
    </row>
    <row r="933" spans="1:10" ht="15.75" x14ac:dyDescent="0.25">
      <c r="A933" s="10" t="s">
        <v>675</v>
      </c>
      <c r="B933" s="10" t="s">
        <v>212</v>
      </c>
      <c r="C933" s="60"/>
      <c r="D933" s="60"/>
      <c r="E933" s="60">
        <v>49</v>
      </c>
      <c r="F933" s="60">
        <v>4</v>
      </c>
      <c r="G933" s="60"/>
      <c r="H933" s="60"/>
      <c r="I933" s="22">
        <f>F933+E933</f>
        <v>53</v>
      </c>
      <c r="J933" s="10">
        <v>29</v>
      </c>
    </row>
    <row r="934" spans="1:10" ht="15.75" x14ac:dyDescent="0.25">
      <c r="A934" s="10" t="s">
        <v>675</v>
      </c>
      <c r="B934" s="10" t="s">
        <v>270</v>
      </c>
      <c r="C934" s="60"/>
      <c r="D934" s="60"/>
      <c r="E934" s="60">
        <v>25</v>
      </c>
      <c r="F934" s="60">
        <v>2</v>
      </c>
      <c r="G934" s="60"/>
      <c r="H934" s="60"/>
      <c r="I934" s="22">
        <f>F934+E934</f>
        <v>27</v>
      </c>
      <c r="J934" s="10">
        <v>17</v>
      </c>
    </row>
    <row r="935" spans="1:10" ht="15.75" x14ac:dyDescent="0.25">
      <c r="A935" s="73" t="s">
        <v>675</v>
      </c>
      <c r="B935" s="73" t="s">
        <v>32</v>
      </c>
      <c r="C935" s="73"/>
      <c r="D935" s="73"/>
      <c r="E935" s="73">
        <f>SUM(E932:E934)</f>
        <v>106</v>
      </c>
      <c r="F935" s="73">
        <f>SUM(F932:F934)</f>
        <v>9</v>
      </c>
      <c r="G935" s="73"/>
      <c r="H935" s="73"/>
      <c r="I935" s="73">
        <f>F935+E935</f>
        <v>115</v>
      </c>
      <c r="J935" s="73">
        <f>SUM(J932:J934)</f>
        <v>64</v>
      </c>
    </row>
    <row r="936" spans="1:10" ht="18.75" x14ac:dyDescent="0.3">
      <c r="A936" s="27" t="s">
        <v>679</v>
      </c>
    </row>
    <row r="937" spans="1:10" ht="15.75" x14ac:dyDescent="0.25">
      <c r="A937" s="10" t="s">
        <v>676</v>
      </c>
      <c r="B937" s="10" t="s">
        <v>677</v>
      </c>
      <c r="C937" s="60"/>
      <c r="D937" s="60"/>
      <c r="E937" s="60">
        <v>59</v>
      </c>
      <c r="F937" s="60"/>
      <c r="G937" s="60"/>
      <c r="H937" s="60"/>
      <c r="I937" s="22">
        <f t="shared" ref="I937:I943" si="85">E937</f>
        <v>59</v>
      </c>
      <c r="J937" s="10">
        <v>12</v>
      </c>
    </row>
    <row r="938" spans="1:10" ht="15.75" x14ac:dyDescent="0.25">
      <c r="A938" s="10" t="s">
        <v>676</v>
      </c>
      <c r="B938" s="10" t="s">
        <v>45</v>
      </c>
      <c r="C938" s="60"/>
      <c r="D938" s="60"/>
      <c r="E938" s="60">
        <v>118</v>
      </c>
      <c r="F938" s="60"/>
      <c r="G938" s="60"/>
      <c r="H938" s="60"/>
      <c r="I938" s="22">
        <f t="shared" si="85"/>
        <v>118</v>
      </c>
      <c r="J938" s="10">
        <v>39</v>
      </c>
    </row>
    <row r="939" spans="1:10" ht="31.5" x14ac:dyDescent="0.25">
      <c r="A939" s="10" t="s">
        <v>676</v>
      </c>
      <c r="B939" s="10" t="s">
        <v>49</v>
      </c>
      <c r="C939" s="60"/>
      <c r="D939" s="60"/>
      <c r="E939" s="60">
        <v>49</v>
      </c>
      <c r="F939" s="60"/>
      <c r="G939" s="60"/>
      <c r="H939" s="60"/>
      <c r="I939" s="22">
        <f t="shared" si="85"/>
        <v>49</v>
      </c>
      <c r="J939" s="10">
        <v>17</v>
      </c>
    </row>
    <row r="940" spans="1:10" ht="15.75" x14ac:dyDescent="0.25">
      <c r="A940" s="10" t="s">
        <v>676</v>
      </c>
      <c r="B940" s="10" t="s">
        <v>133</v>
      </c>
      <c r="C940" s="60"/>
      <c r="D940" s="60"/>
      <c r="E940" s="60">
        <v>20</v>
      </c>
      <c r="F940" s="60"/>
      <c r="G940" s="60"/>
      <c r="H940" s="60"/>
      <c r="I940" s="22">
        <f t="shared" si="85"/>
        <v>20</v>
      </c>
      <c r="J940" s="10">
        <v>8</v>
      </c>
    </row>
    <row r="941" spans="1:10" ht="47.25" x14ac:dyDescent="0.25">
      <c r="A941" s="10" t="s">
        <v>676</v>
      </c>
      <c r="B941" s="10" t="s">
        <v>678</v>
      </c>
      <c r="C941" s="60"/>
      <c r="D941" s="60"/>
      <c r="E941" s="60">
        <v>67</v>
      </c>
      <c r="F941" s="60"/>
      <c r="G941" s="60"/>
      <c r="H941" s="60"/>
      <c r="I941" s="22">
        <f t="shared" si="85"/>
        <v>67</v>
      </c>
      <c r="J941" s="10">
        <v>19</v>
      </c>
    </row>
    <row r="942" spans="1:10" ht="31.5" x14ac:dyDescent="0.25">
      <c r="A942" s="10" t="s">
        <v>676</v>
      </c>
      <c r="B942" s="10" t="s">
        <v>368</v>
      </c>
      <c r="C942" s="60"/>
      <c r="D942" s="60"/>
      <c r="E942" s="60">
        <v>15</v>
      </c>
      <c r="F942" s="60"/>
      <c r="G942" s="60"/>
      <c r="H942" s="60"/>
      <c r="I942" s="22">
        <f t="shared" si="85"/>
        <v>15</v>
      </c>
      <c r="J942" s="10">
        <v>12</v>
      </c>
    </row>
    <row r="943" spans="1:10" ht="15.75" x14ac:dyDescent="0.25">
      <c r="A943" s="73" t="s">
        <v>676</v>
      </c>
      <c r="B943" s="73" t="s">
        <v>32</v>
      </c>
      <c r="C943" s="73"/>
      <c r="D943" s="73"/>
      <c r="E943" s="73">
        <f>SUM(E937:E942)</f>
        <v>328</v>
      </c>
      <c r="F943" s="73"/>
      <c r="G943" s="73"/>
      <c r="H943" s="73"/>
      <c r="I943" s="73">
        <f t="shared" si="85"/>
        <v>328</v>
      </c>
      <c r="J943" s="73">
        <f>SUM(J937:J942)</f>
        <v>107</v>
      </c>
    </row>
    <row r="944" spans="1:10" ht="18.75" x14ac:dyDescent="0.3">
      <c r="A944" s="27" t="s">
        <v>681</v>
      </c>
    </row>
    <row r="945" spans="1:10" ht="15.75" x14ac:dyDescent="0.25">
      <c r="A945" s="10" t="s">
        <v>682</v>
      </c>
      <c r="B945" s="10" t="s">
        <v>683</v>
      </c>
      <c r="C945" s="60"/>
      <c r="D945" s="60"/>
      <c r="E945" s="60">
        <v>49</v>
      </c>
      <c r="F945" s="60">
        <v>20</v>
      </c>
      <c r="G945" s="60"/>
      <c r="H945" s="60"/>
      <c r="I945" s="22">
        <f>F945+E945</f>
        <v>69</v>
      </c>
      <c r="J945" s="10">
        <v>25</v>
      </c>
    </row>
    <row r="946" spans="1:10" ht="15.75" x14ac:dyDescent="0.25">
      <c r="A946" s="10" t="s">
        <v>682</v>
      </c>
      <c r="B946" s="10" t="s">
        <v>74</v>
      </c>
      <c r="C946" s="60"/>
      <c r="D946" s="60"/>
      <c r="E946" s="60">
        <v>32</v>
      </c>
      <c r="F946" s="60">
        <v>27</v>
      </c>
      <c r="G946" s="60"/>
      <c r="H946" s="60"/>
      <c r="I946" s="22">
        <f>F946+E946</f>
        <v>59</v>
      </c>
      <c r="J946" s="10">
        <v>19</v>
      </c>
    </row>
    <row r="947" spans="1:10" ht="15.75" x14ac:dyDescent="0.25">
      <c r="A947" s="10" t="s">
        <v>682</v>
      </c>
      <c r="B947" s="10" t="s">
        <v>684</v>
      </c>
      <c r="C947" s="60"/>
      <c r="D947" s="60"/>
      <c r="E947" s="60">
        <v>48</v>
      </c>
      <c r="F947" s="60">
        <v>27</v>
      </c>
      <c r="G947" s="60"/>
      <c r="H947" s="60"/>
      <c r="I947" s="22">
        <f>F947+E947</f>
        <v>75</v>
      </c>
      <c r="J947" s="10">
        <v>22</v>
      </c>
    </row>
    <row r="948" spans="1:10" ht="31.5" x14ac:dyDescent="0.25">
      <c r="A948" s="10" t="s">
        <v>682</v>
      </c>
      <c r="B948" s="10" t="s">
        <v>685</v>
      </c>
      <c r="C948" s="60"/>
      <c r="D948" s="60"/>
      <c r="E948" s="60">
        <v>24</v>
      </c>
      <c r="F948" s="60">
        <v>4</v>
      </c>
      <c r="G948" s="60"/>
      <c r="H948" s="60"/>
      <c r="I948" s="22">
        <f>F948+E948</f>
        <v>28</v>
      </c>
      <c r="J948" s="10">
        <v>0</v>
      </c>
    </row>
    <row r="949" spans="1:10" ht="15.75" x14ac:dyDescent="0.25">
      <c r="A949" s="73" t="s">
        <v>682</v>
      </c>
      <c r="B949" s="73" t="s">
        <v>579</v>
      </c>
      <c r="C949" s="73"/>
      <c r="D949" s="73"/>
      <c r="E949" s="73">
        <f>SUM(E945:E948)</f>
        <v>153</v>
      </c>
      <c r="F949" s="73">
        <f>SUM(F945:F948)</f>
        <v>78</v>
      </c>
      <c r="G949" s="73"/>
      <c r="H949" s="73"/>
      <c r="I949" s="73">
        <f>F949+E949</f>
        <v>231</v>
      </c>
      <c r="J949" s="73">
        <f>SUM(J945:J948)</f>
        <v>66</v>
      </c>
    </row>
    <row r="950" spans="1:10" ht="18.75" x14ac:dyDescent="0.3">
      <c r="A950" s="27" t="s">
        <v>688</v>
      </c>
    </row>
    <row r="951" spans="1:10" ht="15.75" x14ac:dyDescent="0.25">
      <c r="A951" s="10" t="s">
        <v>689</v>
      </c>
      <c r="B951" s="10" t="s">
        <v>222</v>
      </c>
      <c r="C951" s="60"/>
      <c r="D951" s="60"/>
      <c r="E951" s="105">
        <v>114</v>
      </c>
      <c r="F951" s="105">
        <v>19</v>
      </c>
      <c r="G951" s="60"/>
      <c r="H951" s="60"/>
      <c r="I951" s="38">
        <f t="shared" ref="I951:I960" si="86">F951+E951</f>
        <v>133</v>
      </c>
      <c r="J951" s="10">
        <v>57</v>
      </c>
    </row>
    <row r="952" spans="1:10" ht="15.75" x14ac:dyDescent="0.25">
      <c r="A952" s="10" t="s">
        <v>689</v>
      </c>
      <c r="B952" s="10" t="s">
        <v>690</v>
      </c>
      <c r="C952" s="60"/>
      <c r="D952" s="60"/>
      <c r="E952" s="105">
        <v>121</v>
      </c>
      <c r="F952" s="105">
        <v>17</v>
      </c>
      <c r="G952" s="60"/>
      <c r="H952" s="60"/>
      <c r="I952" s="38">
        <f t="shared" si="86"/>
        <v>138</v>
      </c>
      <c r="J952" s="10">
        <v>54</v>
      </c>
    </row>
    <row r="953" spans="1:10" ht="15.75" x14ac:dyDescent="0.25">
      <c r="A953" s="10" t="s">
        <v>689</v>
      </c>
      <c r="B953" s="10" t="s">
        <v>270</v>
      </c>
      <c r="C953" s="60"/>
      <c r="D953" s="60"/>
      <c r="E953" s="105">
        <v>117</v>
      </c>
      <c r="F953" s="105">
        <v>23</v>
      </c>
      <c r="G953" s="60"/>
      <c r="H953" s="60"/>
      <c r="I953" s="38">
        <f t="shared" si="86"/>
        <v>140</v>
      </c>
      <c r="J953" s="10">
        <v>56</v>
      </c>
    </row>
    <row r="954" spans="1:10" ht="15.75" x14ac:dyDescent="0.25">
      <c r="A954" s="10" t="s">
        <v>689</v>
      </c>
      <c r="B954" s="10" t="s">
        <v>415</v>
      </c>
      <c r="C954" s="60"/>
      <c r="D954" s="60"/>
      <c r="E954" s="105">
        <v>71</v>
      </c>
      <c r="F954" s="105">
        <v>4</v>
      </c>
      <c r="G954" s="60"/>
      <c r="H954" s="60"/>
      <c r="I954" s="38">
        <f t="shared" si="86"/>
        <v>75</v>
      </c>
      <c r="J954" s="10">
        <v>24</v>
      </c>
    </row>
    <row r="955" spans="1:10" ht="15.75" x14ac:dyDescent="0.25">
      <c r="A955" s="10" t="s">
        <v>689</v>
      </c>
      <c r="B955" s="10" t="s">
        <v>257</v>
      </c>
      <c r="C955" s="60"/>
      <c r="D955" s="60"/>
      <c r="E955" s="105">
        <v>72</v>
      </c>
      <c r="F955" s="105">
        <v>4</v>
      </c>
      <c r="G955" s="60"/>
      <c r="H955" s="60"/>
      <c r="I955" s="38">
        <f t="shared" si="86"/>
        <v>76</v>
      </c>
      <c r="J955" s="10">
        <v>27</v>
      </c>
    </row>
    <row r="956" spans="1:10" ht="15.75" x14ac:dyDescent="0.25">
      <c r="A956" s="10" t="s">
        <v>689</v>
      </c>
      <c r="B956" s="10" t="s">
        <v>90</v>
      </c>
      <c r="C956" s="60"/>
      <c r="D956" s="60"/>
      <c r="E956" s="105">
        <v>115</v>
      </c>
      <c r="F956" s="105">
        <v>11</v>
      </c>
      <c r="G956" s="60"/>
      <c r="H956" s="60"/>
      <c r="I956" s="38">
        <f t="shared" si="86"/>
        <v>126</v>
      </c>
      <c r="J956" s="10">
        <v>18</v>
      </c>
    </row>
    <row r="957" spans="1:10" ht="15.75" x14ac:dyDescent="0.25">
      <c r="A957" s="10" t="s">
        <v>689</v>
      </c>
      <c r="B957" s="10" t="s">
        <v>231</v>
      </c>
      <c r="C957" s="60"/>
      <c r="D957" s="60"/>
      <c r="E957" s="105">
        <v>75</v>
      </c>
      <c r="F957" s="105">
        <v>3</v>
      </c>
      <c r="G957" s="60"/>
      <c r="H957" s="60"/>
      <c r="I957" s="38">
        <f t="shared" si="86"/>
        <v>78</v>
      </c>
      <c r="J957" s="10">
        <v>22</v>
      </c>
    </row>
    <row r="958" spans="1:10" ht="15.75" x14ac:dyDescent="0.25">
      <c r="A958" s="10" t="s">
        <v>689</v>
      </c>
      <c r="B958" s="10" t="s">
        <v>691</v>
      </c>
      <c r="C958" s="60"/>
      <c r="D958" s="60"/>
      <c r="E958" s="105">
        <v>71</v>
      </c>
      <c r="F958" s="105">
        <v>2</v>
      </c>
      <c r="G958" s="60"/>
      <c r="H958" s="60"/>
      <c r="I958" s="38">
        <f t="shared" si="86"/>
        <v>73</v>
      </c>
      <c r="J958" s="10">
        <v>20</v>
      </c>
    </row>
    <row r="959" spans="1:10" ht="15.75" x14ac:dyDescent="0.25">
      <c r="A959" s="10" t="s">
        <v>689</v>
      </c>
      <c r="B959" s="10" t="s">
        <v>692</v>
      </c>
      <c r="C959" s="60"/>
      <c r="D959" s="60"/>
      <c r="E959" s="105">
        <v>75</v>
      </c>
      <c r="F959" s="105">
        <v>0</v>
      </c>
      <c r="G959" s="60"/>
      <c r="H959" s="60"/>
      <c r="I959" s="38">
        <f t="shared" si="86"/>
        <v>75</v>
      </c>
      <c r="J959" s="10">
        <v>0</v>
      </c>
    </row>
    <row r="960" spans="1:10" ht="15.75" x14ac:dyDescent="0.25">
      <c r="A960" s="73" t="s">
        <v>689</v>
      </c>
      <c r="B960" s="73" t="s">
        <v>32</v>
      </c>
      <c r="C960" s="73"/>
      <c r="D960" s="73"/>
      <c r="E960" s="73">
        <f>SUM(E951:E959)</f>
        <v>831</v>
      </c>
      <c r="F960" s="73">
        <f>SUM(F951:F959)</f>
        <v>83</v>
      </c>
      <c r="G960" s="73"/>
      <c r="H960" s="73"/>
      <c r="I960" s="73">
        <f t="shared" si="86"/>
        <v>914</v>
      </c>
      <c r="J960" s="73">
        <f>SUM(J951:J959)</f>
        <v>278</v>
      </c>
    </row>
    <row r="961" spans="1:10" ht="18.75" x14ac:dyDescent="0.3">
      <c r="A961" s="27" t="s">
        <v>693</v>
      </c>
    </row>
    <row r="962" spans="1:10" ht="15.75" x14ac:dyDescent="0.25">
      <c r="A962" s="10" t="s">
        <v>695</v>
      </c>
      <c r="B962" s="10" t="s">
        <v>141</v>
      </c>
      <c r="C962" s="60"/>
      <c r="D962" s="60"/>
      <c r="E962" s="60"/>
      <c r="F962" s="60">
        <v>300</v>
      </c>
      <c r="G962" s="60"/>
      <c r="H962" s="60"/>
      <c r="I962" s="22">
        <f t="shared" ref="I962:I967" si="87">F962</f>
        <v>300</v>
      </c>
      <c r="J962" s="10">
        <v>45</v>
      </c>
    </row>
    <row r="963" spans="1:10" ht="15.75" x14ac:dyDescent="0.25">
      <c r="A963" s="10" t="s">
        <v>695</v>
      </c>
      <c r="B963" s="10" t="s">
        <v>136</v>
      </c>
      <c r="C963" s="60"/>
      <c r="D963" s="60"/>
      <c r="E963" s="60"/>
      <c r="F963" s="60">
        <v>35</v>
      </c>
      <c r="G963" s="60"/>
      <c r="H963" s="60"/>
      <c r="I963" s="22">
        <f t="shared" si="87"/>
        <v>35</v>
      </c>
      <c r="J963" s="10">
        <v>10</v>
      </c>
    </row>
    <row r="964" spans="1:10" ht="15.75" x14ac:dyDescent="0.25">
      <c r="A964" s="10" t="s">
        <v>695</v>
      </c>
      <c r="B964" s="10" t="s">
        <v>139</v>
      </c>
      <c r="C964" s="60"/>
      <c r="D964" s="60"/>
      <c r="E964" s="60"/>
      <c r="F964" s="60">
        <v>48</v>
      </c>
      <c r="G964" s="60"/>
      <c r="H964" s="60"/>
      <c r="I964" s="22">
        <f t="shared" si="87"/>
        <v>48</v>
      </c>
      <c r="J964" s="10">
        <v>9</v>
      </c>
    </row>
    <row r="965" spans="1:10" ht="15.75" x14ac:dyDescent="0.25">
      <c r="A965" s="10" t="s">
        <v>695</v>
      </c>
      <c r="B965" s="10" t="s">
        <v>694</v>
      </c>
      <c r="C965" s="60"/>
      <c r="D965" s="60"/>
      <c r="E965" s="60"/>
      <c r="F965" s="60">
        <v>30</v>
      </c>
      <c r="G965" s="60"/>
      <c r="H965" s="60"/>
      <c r="I965" s="22">
        <f t="shared" si="87"/>
        <v>30</v>
      </c>
      <c r="J965" s="10"/>
    </row>
    <row r="966" spans="1:10" ht="15.75" x14ac:dyDescent="0.25">
      <c r="A966" s="10" t="s">
        <v>695</v>
      </c>
      <c r="B966" s="10" t="s">
        <v>152</v>
      </c>
      <c r="C966" s="60"/>
      <c r="D966" s="60"/>
      <c r="E966" s="60"/>
      <c r="F966" s="60">
        <v>48</v>
      </c>
      <c r="G966" s="60"/>
      <c r="H966" s="60"/>
      <c r="I966" s="22">
        <f t="shared" si="87"/>
        <v>48</v>
      </c>
      <c r="J966" s="10">
        <v>8</v>
      </c>
    </row>
    <row r="967" spans="1:10" ht="15.75" x14ac:dyDescent="0.25">
      <c r="A967" s="73" t="s">
        <v>695</v>
      </c>
      <c r="B967" s="73" t="s">
        <v>32</v>
      </c>
      <c r="C967" s="73"/>
      <c r="D967" s="73"/>
      <c r="E967" s="73"/>
      <c r="F967" s="73">
        <f>SUM(F962:F966)</f>
        <v>461</v>
      </c>
      <c r="G967" s="73"/>
      <c r="H967" s="73"/>
      <c r="I967" s="73">
        <f t="shared" si="87"/>
        <v>461</v>
      </c>
      <c r="J967" s="73">
        <f>SUM(J962:J966)</f>
        <v>72</v>
      </c>
    </row>
    <row r="968" spans="1:10" ht="18.75" x14ac:dyDescent="0.25">
      <c r="A968" s="39" t="s">
        <v>697</v>
      </c>
    </row>
    <row r="969" spans="1:10" ht="15.75" x14ac:dyDescent="0.25">
      <c r="A969" s="10" t="s">
        <v>698</v>
      </c>
      <c r="B969" s="10" t="s">
        <v>157</v>
      </c>
      <c r="C969" s="60"/>
      <c r="D969" s="60"/>
      <c r="E969" s="60"/>
      <c r="F969" s="60">
        <v>41</v>
      </c>
      <c r="G969" s="60"/>
      <c r="H969" s="60"/>
      <c r="I969" s="22">
        <f>F969</f>
        <v>41</v>
      </c>
      <c r="J969" s="10">
        <v>9</v>
      </c>
    </row>
    <row r="970" spans="1:10" ht="15.75" x14ac:dyDescent="0.25">
      <c r="A970" s="10" t="s">
        <v>698</v>
      </c>
      <c r="B970" s="10" t="s">
        <v>434</v>
      </c>
      <c r="C970" s="60"/>
      <c r="D970" s="60"/>
      <c r="E970" s="60"/>
      <c r="F970" s="60">
        <v>49</v>
      </c>
      <c r="G970" s="60"/>
      <c r="H970" s="60"/>
      <c r="I970" s="22">
        <f>F970</f>
        <v>49</v>
      </c>
      <c r="J970" s="10">
        <v>10</v>
      </c>
    </row>
    <row r="971" spans="1:10" ht="15.75" x14ac:dyDescent="0.25">
      <c r="A971" s="10" t="s">
        <v>698</v>
      </c>
      <c r="B971" s="10" t="s">
        <v>141</v>
      </c>
      <c r="C971" s="60"/>
      <c r="D971" s="60"/>
      <c r="E971" s="60"/>
      <c r="F971" s="60">
        <v>128</v>
      </c>
      <c r="G971" s="60"/>
      <c r="H971" s="60"/>
      <c r="I971" s="22">
        <f>F971</f>
        <v>128</v>
      </c>
      <c r="J971" s="10">
        <v>34</v>
      </c>
    </row>
    <row r="972" spans="1:10" ht="15.75" x14ac:dyDescent="0.25">
      <c r="A972" s="10" t="s">
        <v>698</v>
      </c>
      <c r="B972" s="10" t="s">
        <v>151</v>
      </c>
      <c r="C972" s="60"/>
      <c r="D972" s="60"/>
      <c r="E972" s="60"/>
      <c r="F972" s="60">
        <v>28</v>
      </c>
      <c r="G972" s="60"/>
      <c r="H972" s="60"/>
      <c r="I972" s="22">
        <f>F972</f>
        <v>28</v>
      </c>
      <c r="J972" s="10">
        <v>7</v>
      </c>
    </row>
    <row r="973" spans="1:10" ht="15.75" x14ac:dyDescent="0.25">
      <c r="A973" s="73" t="s">
        <v>698</v>
      </c>
      <c r="B973" s="73" t="s">
        <v>16</v>
      </c>
      <c r="C973" s="73"/>
      <c r="D973" s="73"/>
      <c r="E973" s="73"/>
      <c r="F973" s="73">
        <f>SUM(F969:F972)</f>
        <v>246</v>
      </c>
      <c r="G973" s="73"/>
      <c r="H973" s="73"/>
      <c r="I973" s="73">
        <f>F973</f>
        <v>246</v>
      </c>
      <c r="J973" s="73">
        <f>SUM(J969:J972)</f>
        <v>60</v>
      </c>
    </row>
    <row r="974" spans="1:10" ht="18.75" x14ac:dyDescent="0.25">
      <c r="A974" s="39" t="s">
        <v>699</v>
      </c>
    </row>
    <row r="975" spans="1:10" ht="15.75" x14ac:dyDescent="0.25">
      <c r="A975" s="10" t="s">
        <v>700</v>
      </c>
      <c r="B975" s="10" t="s">
        <v>149</v>
      </c>
      <c r="C975" s="60"/>
      <c r="D975" s="60"/>
      <c r="E975" s="60"/>
      <c r="F975" s="60">
        <v>100</v>
      </c>
      <c r="G975" s="60"/>
      <c r="H975" s="60"/>
      <c r="I975" s="22">
        <f t="shared" ref="I975:I980" si="88">F975</f>
        <v>100</v>
      </c>
      <c r="J975" s="10">
        <v>51</v>
      </c>
    </row>
    <row r="976" spans="1:10" ht="15.75" x14ac:dyDescent="0.25">
      <c r="A976" s="10" t="s">
        <v>700</v>
      </c>
      <c r="B976" s="10" t="s">
        <v>151</v>
      </c>
      <c r="C976" s="60"/>
      <c r="D976" s="60"/>
      <c r="E976" s="60"/>
      <c r="F976" s="60">
        <v>180</v>
      </c>
      <c r="G976" s="60"/>
      <c r="H976" s="60"/>
      <c r="I976" s="22">
        <f t="shared" si="88"/>
        <v>180</v>
      </c>
      <c r="J976" s="10">
        <v>64</v>
      </c>
    </row>
    <row r="977" spans="1:10" ht="15.75" x14ac:dyDescent="0.25">
      <c r="A977" s="10" t="s">
        <v>700</v>
      </c>
      <c r="B977" s="10" t="s">
        <v>157</v>
      </c>
      <c r="C977" s="60"/>
      <c r="D977" s="60"/>
      <c r="E977" s="60"/>
      <c r="F977" s="60">
        <v>100</v>
      </c>
      <c r="G977" s="60"/>
      <c r="H977" s="60"/>
      <c r="I977" s="22">
        <f t="shared" si="88"/>
        <v>100</v>
      </c>
      <c r="J977" s="10"/>
    </row>
    <row r="978" spans="1:10" ht="15.75" x14ac:dyDescent="0.25">
      <c r="A978" s="10" t="s">
        <v>700</v>
      </c>
      <c r="B978" s="10" t="s">
        <v>141</v>
      </c>
      <c r="C978" s="60"/>
      <c r="D978" s="60"/>
      <c r="E978" s="60"/>
      <c r="F978" s="60">
        <v>185</v>
      </c>
      <c r="G978" s="60"/>
      <c r="H978" s="60"/>
      <c r="I978" s="22">
        <f t="shared" si="88"/>
        <v>185</v>
      </c>
      <c r="J978" s="10">
        <v>56</v>
      </c>
    </row>
    <row r="979" spans="1:10" ht="15.75" x14ac:dyDescent="0.25">
      <c r="A979" s="10" t="s">
        <v>700</v>
      </c>
      <c r="B979" s="10" t="s">
        <v>137</v>
      </c>
      <c r="C979" s="60"/>
      <c r="D979" s="60"/>
      <c r="E979" s="60"/>
      <c r="F979" s="60">
        <v>57</v>
      </c>
      <c r="G979" s="60"/>
      <c r="H979" s="60"/>
      <c r="I979" s="22">
        <f t="shared" si="88"/>
        <v>57</v>
      </c>
      <c r="J979" s="10">
        <v>24</v>
      </c>
    </row>
    <row r="980" spans="1:10" ht="15.75" x14ac:dyDescent="0.25">
      <c r="A980" s="73" t="s">
        <v>700</v>
      </c>
      <c r="B980" s="73" t="s">
        <v>16</v>
      </c>
      <c r="C980" s="73"/>
      <c r="D980" s="73"/>
      <c r="E980" s="73"/>
      <c r="F980" s="73">
        <f>SUM(F975:F979)</f>
        <v>622</v>
      </c>
      <c r="G980" s="73"/>
      <c r="H980" s="73"/>
      <c r="I980" s="73">
        <f t="shared" si="88"/>
        <v>622</v>
      </c>
      <c r="J980" s="73">
        <f>SUM(J975:J979)</f>
        <v>195</v>
      </c>
    </row>
    <row r="981" spans="1:10" ht="18.75" x14ac:dyDescent="0.25">
      <c r="A981" s="39" t="s">
        <v>701</v>
      </c>
    </row>
    <row r="982" spans="1:10" ht="15.75" x14ac:dyDescent="0.25">
      <c r="A982" s="10" t="s">
        <v>702</v>
      </c>
      <c r="B982" s="10" t="s">
        <v>226</v>
      </c>
      <c r="C982" s="60"/>
      <c r="D982" s="60"/>
      <c r="E982" s="60">
        <v>29</v>
      </c>
      <c r="F982" s="60">
        <v>9</v>
      </c>
      <c r="G982" s="60">
        <v>70</v>
      </c>
      <c r="H982" s="60">
        <v>24</v>
      </c>
      <c r="I982" s="22">
        <f t="shared" ref="I982:I988" si="89">H982+G982+F982+E982</f>
        <v>132</v>
      </c>
      <c r="J982" s="10">
        <v>48</v>
      </c>
    </row>
    <row r="983" spans="1:10" ht="31.5" x14ac:dyDescent="0.25">
      <c r="A983" s="10" t="s">
        <v>702</v>
      </c>
      <c r="B983" s="10" t="s">
        <v>706</v>
      </c>
      <c r="C983" s="60"/>
      <c r="D983" s="60"/>
      <c r="E983" s="60">
        <v>14</v>
      </c>
      <c r="F983" s="60">
        <v>0</v>
      </c>
      <c r="G983" s="60">
        <v>0</v>
      </c>
      <c r="H983" s="60"/>
      <c r="I983" s="22">
        <f t="shared" si="89"/>
        <v>14</v>
      </c>
      <c r="J983" s="10">
        <v>0</v>
      </c>
    </row>
    <row r="984" spans="1:10" ht="15.75" x14ac:dyDescent="0.25">
      <c r="A984" s="10" t="s">
        <v>702</v>
      </c>
      <c r="B984" s="10" t="s">
        <v>9</v>
      </c>
      <c r="C984" s="60"/>
      <c r="D984" s="60"/>
      <c r="E984" s="60">
        <v>62</v>
      </c>
      <c r="F984" s="60">
        <v>16</v>
      </c>
      <c r="G984" s="60">
        <v>0</v>
      </c>
      <c r="H984" s="60"/>
      <c r="I984" s="22">
        <f t="shared" si="89"/>
        <v>78</v>
      </c>
      <c r="J984" s="10">
        <v>31</v>
      </c>
    </row>
    <row r="985" spans="1:10" ht="15.75" x14ac:dyDescent="0.25">
      <c r="A985" s="10" t="s">
        <v>702</v>
      </c>
      <c r="B985" s="10" t="s">
        <v>703</v>
      </c>
      <c r="C985" s="60"/>
      <c r="D985" s="60"/>
      <c r="E985" s="60">
        <v>48</v>
      </c>
      <c r="F985" s="60">
        <v>8</v>
      </c>
      <c r="G985" s="60">
        <v>0</v>
      </c>
      <c r="H985" s="60"/>
      <c r="I985" s="22">
        <f t="shared" si="89"/>
        <v>56</v>
      </c>
      <c r="J985" s="10">
        <v>7</v>
      </c>
    </row>
    <row r="986" spans="1:10" ht="15.75" x14ac:dyDescent="0.25">
      <c r="A986" s="10" t="s">
        <v>702</v>
      </c>
      <c r="B986" s="10" t="s">
        <v>704</v>
      </c>
      <c r="C986" s="60"/>
      <c r="D986" s="60"/>
      <c r="E986" s="60">
        <v>103</v>
      </c>
      <c r="F986" s="60">
        <v>41</v>
      </c>
      <c r="G986" s="60">
        <v>0</v>
      </c>
      <c r="H986" s="60"/>
      <c r="I986" s="22">
        <f t="shared" si="89"/>
        <v>144</v>
      </c>
      <c r="J986" s="10">
        <v>0</v>
      </c>
    </row>
    <row r="987" spans="1:10" ht="31.5" x14ac:dyDescent="0.25">
      <c r="A987" s="10" t="s">
        <v>702</v>
      </c>
      <c r="B987" s="10" t="s">
        <v>351</v>
      </c>
      <c r="C987" s="60"/>
      <c r="D987" s="60"/>
      <c r="E987" s="60">
        <v>29</v>
      </c>
      <c r="F987" s="60">
        <v>9</v>
      </c>
      <c r="G987" s="60">
        <v>0</v>
      </c>
      <c r="H987" s="60"/>
      <c r="I987" s="22">
        <f t="shared" si="89"/>
        <v>38</v>
      </c>
      <c r="J987" s="10">
        <v>6</v>
      </c>
    </row>
    <row r="988" spans="1:10" ht="15.75" x14ac:dyDescent="0.25">
      <c r="A988" s="10" t="s">
        <v>702</v>
      </c>
      <c r="B988" s="10" t="s">
        <v>270</v>
      </c>
      <c r="C988" s="60"/>
      <c r="D988" s="60"/>
      <c r="E988" s="60">
        <v>29</v>
      </c>
      <c r="F988" s="60">
        <v>0</v>
      </c>
      <c r="G988" s="60">
        <v>0</v>
      </c>
      <c r="H988" s="60"/>
      <c r="I988" s="22">
        <f t="shared" si="89"/>
        <v>29</v>
      </c>
      <c r="J988" s="10">
        <v>0</v>
      </c>
    </row>
    <row r="989" spans="1:10" ht="18.75" x14ac:dyDescent="0.25">
      <c r="A989" s="73" t="s">
        <v>702</v>
      </c>
      <c r="B989" s="73" t="s">
        <v>705</v>
      </c>
      <c r="C989" s="73"/>
      <c r="D989" s="73"/>
      <c r="E989" s="73">
        <f>SUM(E982:E988)</f>
        <v>314</v>
      </c>
      <c r="F989" s="73">
        <f>SUM(F982:F988)</f>
        <v>83</v>
      </c>
      <c r="G989" s="73">
        <f>SUM(G982:G988)</f>
        <v>70</v>
      </c>
      <c r="H989" s="73">
        <v>24</v>
      </c>
      <c r="I989" s="73">
        <f>I988+I987+I986+I985+I984+I983+I982</f>
        <v>491</v>
      </c>
      <c r="J989" s="73">
        <f>SUM(J982:J988)</f>
        <v>92</v>
      </c>
    </row>
    <row r="990" spans="1:10" ht="18.75" x14ac:dyDescent="0.25">
      <c r="A990" s="39" t="s">
        <v>709</v>
      </c>
      <c r="I990" s="59"/>
    </row>
    <row r="991" spans="1:10" ht="47.25" x14ac:dyDescent="0.25">
      <c r="A991" s="10" t="s">
        <v>710</v>
      </c>
      <c r="B991" s="10" t="s">
        <v>69</v>
      </c>
      <c r="C991" s="60"/>
      <c r="D991" s="60"/>
      <c r="E991" s="60">
        <v>52</v>
      </c>
      <c r="F991" s="60">
        <v>10</v>
      </c>
      <c r="G991" s="60"/>
      <c r="H991" s="60"/>
      <c r="I991" s="22">
        <f t="shared" ref="I991:I997" si="90">F991+E991</f>
        <v>62</v>
      </c>
      <c r="J991" s="10">
        <v>27</v>
      </c>
    </row>
    <row r="992" spans="1:10" ht="47.25" x14ac:dyDescent="0.25">
      <c r="A992" s="10" t="s">
        <v>710</v>
      </c>
      <c r="B992" s="10" t="s">
        <v>8</v>
      </c>
      <c r="C992" s="60"/>
      <c r="D992" s="60"/>
      <c r="E992" s="60">
        <v>18</v>
      </c>
      <c r="F992" s="60">
        <v>6</v>
      </c>
      <c r="G992" s="60"/>
      <c r="H992" s="60"/>
      <c r="I992" s="22">
        <f t="shared" si="90"/>
        <v>24</v>
      </c>
      <c r="J992" s="10">
        <v>0</v>
      </c>
    </row>
    <row r="993" spans="1:10" ht="15.75" x14ac:dyDescent="0.25">
      <c r="A993" s="10" t="s">
        <v>710</v>
      </c>
      <c r="B993" s="10" t="s">
        <v>273</v>
      </c>
      <c r="C993" s="60"/>
      <c r="D993" s="60"/>
      <c r="E993" s="60">
        <v>47</v>
      </c>
      <c r="F993" s="60">
        <v>13</v>
      </c>
      <c r="G993" s="60"/>
      <c r="H993" s="60"/>
      <c r="I993" s="22">
        <f t="shared" si="90"/>
        <v>60</v>
      </c>
      <c r="J993" s="10">
        <v>18</v>
      </c>
    </row>
    <row r="994" spans="1:10" ht="31.5" x14ac:dyDescent="0.25">
      <c r="A994" s="10" t="s">
        <v>710</v>
      </c>
      <c r="B994" s="10" t="s">
        <v>49</v>
      </c>
      <c r="C994" s="60"/>
      <c r="D994" s="60"/>
      <c r="E994" s="60">
        <v>60</v>
      </c>
      <c r="F994" s="60">
        <v>0</v>
      </c>
      <c r="G994" s="60"/>
      <c r="H994" s="60"/>
      <c r="I994" s="22">
        <f t="shared" si="90"/>
        <v>60</v>
      </c>
      <c r="J994" s="10">
        <v>17</v>
      </c>
    </row>
    <row r="995" spans="1:10" ht="15.75" x14ac:dyDescent="0.25">
      <c r="A995" s="10" t="s">
        <v>710</v>
      </c>
      <c r="B995" s="10" t="s">
        <v>242</v>
      </c>
      <c r="C995" s="60"/>
      <c r="D995" s="60"/>
      <c r="E995" s="60">
        <v>37</v>
      </c>
      <c r="F995" s="60">
        <v>0</v>
      </c>
      <c r="G995" s="60"/>
      <c r="H995" s="60"/>
      <c r="I995" s="22">
        <f t="shared" si="90"/>
        <v>37</v>
      </c>
      <c r="J995" s="10">
        <v>0</v>
      </c>
    </row>
    <row r="996" spans="1:10" ht="15.75" x14ac:dyDescent="0.25">
      <c r="A996" s="10" t="s">
        <v>710</v>
      </c>
      <c r="B996" s="10" t="s">
        <v>231</v>
      </c>
      <c r="C996" s="60"/>
      <c r="D996" s="60"/>
      <c r="E996" s="60">
        <v>68</v>
      </c>
      <c r="F996" s="60">
        <v>9</v>
      </c>
      <c r="G996" s="60"/>
      <c r="H996" s="60"/>
      <c r="I996" s="22">
        <f t="shared" si="90"/>
        <v>77</v>
      </c>
      <c r="J996" s="10">
        <v>27</v>
      </c>
    </row>
    <row r="997" spans="1:10" ht="15.75" x14ac:dyDescent="0.25">
      <c r="A997" s="73" t="s">
        <v>710</v>
      </c>
      <c r="B997" s="73" t="s">
        <v>32</v>
      </c>
      <c r="C997" s="73"/>
      <c r="D997" s="73"/>
      <c r="E997" s="73">
        <f>SUM(E991:E996)</f>
        <v>282</v>
      </c>
      <c r="F997" s="73">
        <f>SUM(F991:F996)</f>
        <v>38</v>
      </c>
      <c r="G997" s="73"/>
      <c r="H997" s="73"/>
      <c r="I997" s="73">
        <f t="shared" si="90"/>
        <v>320</v>
      </c>
      <c r="J997" s="73">
        <f>SUM(J991:J996)</f>
        <v>89</v>
      </c>
    </row>
    <row r="998" spans="1:10" ht="18.75" x14ac:dyDescent="0.25">
      <c r="A998" s="39" t="s">
        <v>711</v>
      </c>
    </row>
    <row r="999" spans="1:10" ht="15.75" x14ac:dyDescent="0.25">
      <c r="A999" s="10" t="s">
        <v>712</v>
      </c>
      <c r="B999" s="10" t="s">
        <v>326</v>
      </c>
      <c r="C999" s="60"/>
      <c r="D999" s="60"/>
      <c r="E999" s="60">
        <v>0</v>
      </c>
      <c r="F999" s="60">
        <v>29</v>
      </c>
      <c r="G999" s="60"/>
      <c r="H999" s="60"/>
      <c r="I999" s="22">
        <f>F999+E999</f>
        <v>29</v>
      </c>
      <c r="J999" s="10">
        <v>16</v>
      </c>
    </row>
    <row r="1000" spans="1:10" ht="15.75" x14ac:dyDescent="0.25">
      <c r="A1000" s="10" t="s">
        <v>712</v>
      </c>
      <c r="B1000" s="10" t="s">
        <v>684</v>
      </c>
      <c r="C1000" s="60"/>
      <c r="D1000" s="60"/>
      <c r="E1000" s="60">
        <v>7</v>
      </c>
      <c r="F1000" s="60">
        <v>25</v>
      </c>
      <c r="G1000" s="60"/>
      <c r="H1000" s="60"/>
      <c r="I1000" s="22">
        <f>F1000+E1000</f>
        <v>32</v>
      </c>
      <c r="J1000" s="10">
        <v>14</v>
      </c>
    </row>
    <row r="1001" spans="1:10" ht="15.75" x14ac:dyDescent="0.25">
      <c r="A1001" s="10" t="s">
        <v>712</v>
      </c>
      <c r="B1001" s="10" t="s">
        <v>713</v>
      </c>
      <c r="C1001" s="60"/>
      <c r="D1001" s="60"/>
      <c r="E1001" s="60">
        <v>13</v>
      </c>
      <c r="F1001" s="60">
        <v>14</v>
      </c>
      <c r="G1001" s="60"/>
      <c r="H1001" s="60"/>
      <c r="I1001" s="22">
        <f>F1001+E1001</f>
        <v>27</v>
      </c>
      <c r="J1001" s="10">
        <v>5</v>
      </c>
    </row>
    <row r="1002" spans="1:10" ht="15.75" x14ac:dyDescent="0.25">
      <c r="A1002" s="73" t="s">
        <v>712</v>
      </c>
      <c r="B1002" s="73"/>
      <c r="C1002" s="73"/>
      <c r="D1002" s="73"/>
      <c r="E1002" s="73">
        <f>SUM(E999:E1001)</f>
        <v>20</v>
      </c>
      <c r="F1002" s="73">
        <f>SUM(F999:F1001)</f>
        <v>68</v>
      </c>
      <c r="G1002" s="73"/>
      <c r="H1002" s="73"/>
      <c r="I1002" s="73">
        <f>F1002+E1002</f>
        <v>88</v>
      </c>
      <c r="J1002" s="73">
        <f>SUM(J999:J1001)</f>
        <v>35</v>
      </c>
    </row>
    <row r="1003" spans="1:10" ht="18.75" x14ac:dyDescent="0.25">
      <c r="A1003" s="39" t="s">
        <v>715</v>
      </c>
    </row>
    <row r="1004" spans="1:10" ht="15.75" x14ac:dyDescent="0.25">
      <c r="A1004" s="10" t="s">
        <v>716</v>
      </c>
      <c r="B1004" s="10" t="s">
        <v>684</v>
      </c>
      <c r="C1004" s="60"/>
      <c r="D1004" s="60"/>
      <c r="E1004" s="60">
        <v>54</v>
      </c>
      <c r="F1004" s="60">
        <v>10</v>
      </c>
      <c r="G1004" s="60">
        <v>70</v>
      </c>
      <c r="H1004" s="60">
        <v>24</v>
      </c>
      <c r="I1004" s="22">
        <f>H1004+G1004+F1004+E1004</f>
        <v>158</v>
      </c>
      <c r="J1004" s="10">
        <v>74</v>
      </c>
    </row>
    <row r="1005" spans="1:10" ht="15.75" x14ac:dyDescent="0.25">
      <c r="A1005" s="10" t="s">
        <v>716</v>
      </c>
      <c r="B1005" s="10" t="s">
        <v>74</v>
      </c>
      <c r="C1005" s="60"/>
      <c r="D1005" s="60"/>
      <c r="E1005" s="60">
        <v>0</v>
      </c>
      <c r="F1005" s="60">
        <v>14</v>
      </c>
      <c r="G1005" s="60">
        <v>0</v>
      </c>
      <c r="H1005" s="60">
        <v>0</v>
      </c>
      <c r="I1005" s="22">
        <f>H1005+G1005+F1005+E1005</f>
        <v>14</v>
      </c>
      <c r="J1005" s="10">
        <v>0</v>
      </c>
    </row>
    <row r="1006" spans="1:10" ht="15.75" x14ac:dyDescent="0.25">
      <c r="A1006" s="10" t="s">
        <v>716</v>
      </c>
      <c r="B1006" s="10" t="s">
        <v>721</v>
      </c>
      <c r="C1006" s="60"/>
      <c r="D1006" s="60"/>
      <c r="E1006" s="60">
        <v>16</v>
      </c>
      <c r="F1006" s="60">
        <v>0</v>
      </c>
      <c r="G1006" s="60">
        <v>0</v>
      </c>
      <c r="H1006" s="60">
        <v>0</v>
      </c>
      <c r="I1006" s="22">
        <f>H1006+G1006+F1006+E1006</f>
        <v>16</v>
      </c>
      <c r="J1006" s="10">
        <v>0</v>
      </c>
    </row>
    <row r="1007" spans="1:10" ht="18.75" x14ac:dyDescent="0.25">
      <c r="A1007" s="73" t="s">
        <v>716</v>
      </c>
      <c r="B1007" s="73" t="s">
        <v>705</v>
      </c>
      <c r="C1007" s="73"/>
      <c r="D1007" s="73"/>
      <c r="E1007" s="73">
        <f>SUM(E1004:E1006)</f>
        <v>70</v>
      </c>
      <c r="F1007" s="73">
        <f>SUM(F1004:F1006)</f>
        <v>24</v>
      </c>
      <c r="G1007" s="73">
        <f>SUM(G1004:G1006)</f>
        <v>70</v>
      </c>
      <c r="H1007" s="73">
        <f>SUM(H1004:H1006)</f>
        <v>24</v>
      </c>
      <c r="I1007" s="73">
        <f>H1007+G1007+F1007+E1007</f>
        <v>188</v>
      </c>
      <c r="J1007" s="73">
        <f>SUM(J1004:J1006)</f>
        <v>74</v>
      </c>
    </row>
    <row r="1008" spans="1:10" ht="18.75" x14ac:dyDescent="0.25">
      <c r="A1008" s="39" t="s">
        <v>718</v>
      </c>
    </row>
    <row r="1009" spans="1:11" ht="47.25" x14ac:dyDescent="0.25">
      <c r="A1009" s="10" t="s">
        <v>719</v>
      </c>
      <c r="B1009" s="10" t="s">
        <v>720</v>
      </c>
      <c r="C1009" s="60"/>
      <c r="D1009" s="60"/>
      <c r="E1009" s="60"/>
      <c r="F1009" s="60">
        <v>44</v>
      </c>
      <c r="G1009" s="60"/>
      <c r="H1009" s="60"/>
      <c r="I1009" s="22">
        <f>F1009</f>
        <v>44</v>
      </c>
      <c r="J1009" s="10">
        <v>18</v>
      </c>
    </row>
    <row r="1010" spans="1:11" ht="15.75" x14ac:dyDescent="0.25">
      <c r="A1010" s="73" t="s">
        <v>719</v>
      </c>
      <c r="B1010" s="73" t="s">
        <v>32</v>
      </c>
      <c r="C1010" s="73"/>
      <c r="D1010" s="73"/>
      <c r="E1010" s="73"/>
      <c r="F1010" s="73">
        <v>44</v>
      </c>
      <c r="G1010" s="73"/>
      <c r="H1010" s="73"/>
      <c r="I1010" s="73">
        <f>F1010</f>
        <v>44</v>
      </c>
      <c r="J1010" s="73">
        <v>18</v>
      </c>
    </row>
    <row r="1011" spans="1:11" ht="18.75" x14ac:dyDescent="0.25">
      <c r="A1011" s="39" t="s">
        <v>723</v>
      </c>
    </row>
    <row r="1012" spans="1:11" ht="15.75" x14ac:dyDescent="0.25">
      <c r="A1012" s="10" t="s">
        <v>727</v>
      </c>
      <c r="B1012" s="10" t="s">
        <v>724</v>
      </c>
      <c r="C1012" s="60"/>
      <c r="D1012" s="60"/>
      <c r="E1012" s="60">
        <v>357</v>
      </c>
      <c r="F1012" s="60">
        <v>24</v>
      </c>
      <c r="G1012" s="60"/>
      <c r="H1012" s="60"/>
      <c r="I1012" s="16">
        <f>G1012+F1012+E1012</f>
        <v>381</v>
      </c>
      <c r="J1012" s="10">
        <v>116</v>
      </c>
    </row>
    <row r="1013" spans="1:11" ht="15.75" x14ac:dyDescent="0.25">
      <c r="A1013" s="10" t="s">
        <v>727</v>
      </c>
      <c r="B1013" s="10" t="s">
        <v>725</v>
      </c>
      <c r="C1013" s="60"/>
      <c r="D1013" s="60"/>
      <c r="E1013" s="60">
        <v>102</v>
      </c>
      <c r="F1013" s="60">
        <v>3</v>
      </c>
      <c r="G1013" s="60"/>
      <c r="H1013" s="60"/>
      <c r="I1013" s="16">
        <f>G1013+F1013+E1013</f>
        <v>105</v>
      </c>
      <c r="J1013" s="10">
        <v>43</v>
      </c>
    </row>
    <row r="1014" spans="1:11" ht="15.75" x14ac:dyDescent="0.25">
      <c r="A1014" s="10" t="s">
        <v>727</v>
      </c>
      <c r="B1014" s="10" t="s">
        <v>226</v>
      </c>
      <c r="C1014" s="60"/>
      <c r="D1014" s="60"/>
      <c r="E1014" s="60">
        <v>85</v>
      </c>
      <c r="F1014" s="60">
        <v>7</v>
      </c>
      <c r="G1014" s="60">
        <v>2</v>
      </c>
      <c r="H1014" s="60"/>
      <c r="I1014" s="16">
        <f>G1014+F1014+E1014</f>
        <v>94</v>
      </c>
      <c r="J1014" s="10">
        <v>36</v>
      </c>
    </row>
    <row r="1015" spans="1:11" ht="15.75" x14ac:dyDescent="0.25">
      <c r="A1015" s="10" t="s">
        <v>727</v>
      </c>
      <c r="B1015" s="10" t="s">
        <v>726</v>
      </c>
      <c r="C1015" s="60"/>
      <c r="D1015" s="60"/>
      <c r="E1015" s="60">
        <v>20</v>
      </c>
      <c r="F1015" s="60">
        <v>0</v>
      </c>
      <c r="G1015" s="60">
        <v>0</v>
      </c>
      <c r="H1015" s="60"/>
      <c r="I1015" s="16">
        <f>G1015+F1015+E1015</f>
        <v>20</v>
      </c>
      <c r="J1015" s="10">
        <v>0</v>
      </c>
      <c r="K1015" t="s">
        <v>15</v>
      </c>
    </row>
    <row r="1016" spans="1:11" ht="15.75" x14ac:dyDescent="0.25">
      <c r="A1016" s="73" t="s">
        <v>727</v>
      </c>
      <c r="B1016" s="73" t="s">
        <v>32</v>
      </c>
      <c r="C1016" s="73"/>
      <c r="D1016" s="73"/>
      <c r="E1016" s="73">
        <f>SUM(E1012:E1015)</f>
        <v>564</v>
      </c>
      <c r="F1016" s="73">
        <f>SUM(F1012:F1015)</f>
        <v>34</v>
      </c>
      <c r="G1016" s="73">
        <v>2</v>
      </c>
      <c r="H1016" s="73"/>
      <c r="I1016" s="73">
        <f>G1016+F1016+E1016</f>
        <v>600</v>
      </c>
      <c r="J1016" s="73">
        <f>SUM(J1012:J1015)</f>
        <v>195</v>
      </c>
    </row>
    <row r="1017" spans="1:11" ht="18.75" x14ac:dyDescent="0.25">
      <c r="A1017" s="39" t="s">
        <v>730</v>
      </c>
    </row>
    <row r="1018" spans="1:11" ht="15.75" x14ac:dyDescent="0.25">
      <c r="A1018" s="10" t="s">
        <v>731</v>
      </c>
      <c r="B1018" s="10" t="s">
        <v>158</v>
      </c>
      <c r="C1018" s="60"/>
      <c r="D1018" s="60"/>
      <c r="E1018" s="60"/>
      <c r="F1018" s="60">
        <v>258</v>
      </c>
      <c r="G1018" s="60"/>
      <c r="H1018" s="60"/>
      <c r="I1018" s="22">
        <f t="shared" ref="I1018:I1023" si="91">F1018</f>
        <v>258</v>
      </c>
      <c r="J1018" s="10">
        <v>88</v>
      </c>
    </row>
    <row r="1019" spans="1:11" ht="15.75" x14ac:dyDescent="0.25">
      <c r="A1019" s="10" t="s">
        <v>731</v>
      </c>
      <c r="B1019" s="10" t="s">
        <v>732</v>
      </c>
      <c r="C1019" s="60"/>
      <c r="D1019" s="60"/>
      <c r="E1019" s="60"/>
      <c r="F1019" s="60">
        <v>96</v>
      </c>
      <c r="G1019" s="60"/>
      <c r="H1019" s="60"/>
      <c r="I1019" s="22">
        <f t="shared" si="91"/>
        <v>96</v>
      </c>
      <c r="J1019" s="10">
        <v>31</v>
      </c>
    </row>
    <row r="1020" spans="1:11" ht="15.75" x14ac:dyDescent="0.25">
      <c r="A1020" s="10" t="s">
        <v>731</v>
      </c>
      <c r="B1020" s="10" t="s">
        <v>733</v>
      </c>
      <c r="C1020" s="60"/>
      <c r="D1020" s="60"/>
      <c r="E1020" s="60"/>
      <c r="F1020" s="60">
        <v>47</v>
      </c>
      <c r="G1020" s="60"/>
      <c r="H1020" s="60"/>
      <c r="I1020" s="22">
        <f t="shared" si="91"/>
        <v>47</v>
      </c>
      <c r="J1020" s="10">
        <v>47</v>
      </c>
    </row>
    <row r="1021" spans="1:11" ht="15.75" x14ac:dyDescent="0.25">
      <c r="A1021" s="10" t="s">
        <v>731</v>
      </c>
      <c r="B1021" s="10" t="s">
        <v>149</v>
      </c>
      <c r="C1021" s="60"/>
      <c r="D1021" s="60"/>
      <c r="E1021" s="60"/>
      <c r="F1021" s="60">
        <v>62</v>
      </c>
      <c r="G1021" s="60"/>
      <c r="H1021" s="60"/>
      <c r="I1021" s="22">
        <f t="shared" si="91"/>
        <v>62</v>
      </c>
      <c r="J1021" s="10">
        <v>24</v>
      </c>
    </row>
    <row r="1022" spans="1:11" ht="15.75" x14ac:dyDescent="0.25">
      <c r="A1022" s="10" t="s">
        <v>731</v>
      </c>
      <c r="B1022" s="10" t="s">
        <v>150</v>
      </c>
      <c r="C1022" s="60"/>
      <c r="D1022" s="60"/>
      <c r="E1022" s="60"/>
      <c r="F1022" s="60">
        <v>60</v>
      </c>
      <c r="G1022" s="60"/>
      <c r="H1022" s="60"/>
      <c r="I1022" s="22">
        <f t="shared" si="91"/>
        <v>60</v>
      </c>
      <c r="J1022" s="10">
        <v>0</v>
      </c>
    </row>
    <row r="1023" spans="1:11" ht="15.75" x14ac:dyDescent="0.25">
      <c r="A1023" s="73" t="s">
        <v>731</v>
      </c>
      <c r="B1023" s="73" t="s">
        <v>32</v>
      </c>
      <c r="C1023" s="73"/>
      <c r="D1023" s="73"/>
      <c r="E1023" s="73"/>
      <c r="F1023" s="73">
        <f>SUM(F1018:F1022)</f>
        <v>523</v>
      </c>
      <c r="G1023" s="73"/>
      <c r="H1023" s="73"/>
      <c r="I1023" s="73">
        <f t="shared" si="91"/>
        <v>523</v>
      </c>
      <c r="J1023" s="73">
        <f>SUM(J1018:J1022)</f>
        <v>190</v>
      </c>
    </row>
    <row r="1024" spans="1:11" ht="18.75" x14ac:dyDescent="0.25">
      <c r="A1024" s="39" t="s">
        <v>734</v>
      </c>
    </row>
    <row r="1025" spans="1:10" ht="15.75" x14ac:dyDescent="0.25">
      <c r="A1025" s="10" t="s">
        <v>735</v>
      </c>
      <c r="B1025" s="10" t="s">
        <v>226</v>
      </c>
      <c r="C1025" s="60"/>
      <c r="D1025" s="60"/>
      <c r="E1025" s="60">
        <v>44</v>
      </c>
      <c r="F1025" s="60">
        <v>32</v>
      </c>
      <c r="G1025" s="60"/>
      <c r="H1025" s="60"/>
      <c r="I1025" s="22">
        <f>F1025+E1025</f>
        <v>76</v>
      </c>
      <c r="J1025" s="10">
        <v>31</v>
      </c>
    </row>
    <row r="1026" spans="1:10" ht="15.75" x14ac:dyDescent="0.25">
      <c r="A1026" s="10" t="s">
        <v>735</v>
      </c>
      <c r="B1026" s="10" t="s">
        <v>9</v>
      </c>
      <c r="C1026" s="60"/>
      <c r="D1026" s="60"/>
      <c r="E1026" s="60">
        <v>54</v>
      </c>
      <c r="F1026" s="60">
        <v>28</v>
      </c>
      <c r="G1026" s="60"/>
      <c r="H1026" s="60"/>
      <c r="I1026" s="22">
        <f>F1026+E1026</f>
        <v>82</v>
      </c>
      <c r="J1026" s="10">
        <v>25</v>
      </c>
    </row>
    <row r="1027" spans="1:10" ht="15.75" x14ac:dyDescent="0.25">
      <c r="A1027" s="10" t="s">
        <v>735</v>
      </c>
      <c r="B1027" s="10" t="s">
        <v>736</v>
      </c>
      <c r="C1027" s="60"/>
      <c r="D1027" s="60"/>
      <c r="E1027" s="60">
        <v>49</v>
      </c>
      <c r="F1027" s="60">
        <v>151</v>
      </c>
      <c r="G1027" s="60"/>
      <c r="H1027" s="60"/>
      <c r="I1027" s="22">
        <f>F1027+E1027</f>
        <v>200</v>
      </c>
      <c r="J1027" s="10">
        <v>103</v>
      </c>
    </row>
    <row r="1028" spans="1:10" ht="15.75" x14ac:dyDescent="0.25">
      <c r="A1028" s="73" t="s">
        <v>735</v>
      </c>
      <c r="B1028" s="73" t="s">
        <v>13</v>
      </c>
      <c r="C1028" s="73"/>
      <c r="D1028" s="73"/>
      <c r="E1028" s="73">
        <f>SUM(E1025:E1027)</f>
        <v>147</v>
      </c>
      <c r="F1028" s="73">
        <f>SUM(F1025:F1027)</f>
        <v>211</v>
      </c>
      <c r="G1028" s="73"/>
      <c r="H1028" s="73"/>
      <c r="I1028" s="73">
        <f>F1028+E1028</f>
        <v>358</v>
      </c>
      <c r="J1028" s="73">
        <f>SUM(J1025:J1027)</f>
        <v>159</v>
      </c>
    </row>
    <row r="1029" spans="1:10" ht="18.75" x14ac:dyDescent="0.25">
      <c r="A1029" s="39" t="s">
        <v>738</v>
      </c>
    </row>
    <row r="1030" spans="1:10" ht="15.75" x14ac:dyDescent="0.25">
      <c r="A1030" s="10" t="s">
        <v>739</v>
      </c>
      <c r="B1030" s="10" t="s">
        <v>222</v>
      </c>
      <c r="C1030" s="60"/>
      <c r="D1030" s="60"/>
      <c r="E1030" s="60">
        <v>129</v>
      </c>
      <c r="F1030" s="60">
        <v>8</v>
      </c>
      <c r="G1030" s="60"/>
      <c r="H1030" s="60"/>
      <c r="I1030" s="22">
        <f t="shared" ref="I1030:I1036" si="92">F1030+E1030</f>
        <v>137</v>
      </c>
      <c r="J1030" s="10">
        <v>49</v>
      </c>
    </row>
    <row r="1031" spans="1:10" ht="15.75" x14ac:dyDescent="0.25">
      <c r="A1031" s="10" t="s">
        <v>739</v>
      </c>
      <c r="B1031" s="10" t="s">
        <v>226</v>
      </c>
      <c r="C1031" s="60"/>
      <c r="D1031" s="60"/>
      <c r="E1031" s="60">
        <v>31</v>
      </c>
      <c r="F1031" s="60">
        <v>3</v>
      </c>
      <c r="G1031" s="60"/>
      <c r="H1031" s="60"/>
      <c r="I1031" s="22">
        <f t="shared" si="92"/>
        <v>34</v>
      </c>
      <c r="J1031" s="10">
        <v>15</v>
      </c>
    </row>
    <row r="1032" spans="1:10" ht="15.75" x14ac:dyDescent="0.25">
      <c r="A1032" s="10" t="s">
        <v>739</v>
      </c>
      <c r="B1032" s="10" t="s">
        <v>283</v>
      </c>
      <c r="C1032" s="60"/>
      <c r="D1032" s="60"/>
      <c r="E1032" s="60">
        <v>64</v>
      </c>
      <c r="F1032" s="60">
        <v>5</v>
      </c>
      <c r="G1032" s="60"/>
      <c r="H1032" s="60"/>
      <c r="I1032" s="22">
        <f t="shared" si="92"/>
        <v>69</v>
      </c>
      <c r="J1032" s="10">
        <v>24</v>
      </c>
    </row>
    <row r="1033" spans="1:10" ht="15.75" x14ac:dyDescent="0.25">
      <c r="A1033" s="10" t="s">
        <v>739</v>
      </c>
      <c r="B1033" s="10" t="s">
        <v>740</v>
      </c>
      <c r="C1033" s="60"/>
      <c r="D1033" s="60"/>
      <c r="E1033" s="60">
        <v>48</v>
      </c>
      <c r="F1033" s="60">
        <v>3</v>
      </c>
      <c r="G1033" s="60"/>
      <c r="H1033" s="60"/>
      <c r="I1033" s="22">
        <f t="shared" si="92"/>
        <v>51</v>
      </c>
      <c r="J1033" s="10">
        <v>18</v>
      </c>
    </row>
    <row r="1034" spans="1:10" ht="15.75" x14ac:dyDescent="0.25">
      <c r="A1034" s="10" t="s">
        <v>739</v>
      </c>
      <c r="B1034" s="10" t="s">
        <v>270</v>
      </c>
      <c r="C1034" s="60"/>
      <c r="D1034" s="60"/>
      <c r="E1034" s="60">
        <v>46</v>
      </c>
      <c r="F1034" s="60">
        <v>6</v>
      </c>
      <c r="G1034" s="60"/>
      <c r="H1034" s="60"/>
      <c r="I1034" s="22">
        <f t="shared" si="92"/>
        <v>52</v>
      </c>
      <c r="J1034" s="10"/>
    </row>
    <row r="1035" spans="1:10" ht="47.25" x14ac:dyDescent="0.25">
      <c r="A1035" s="10" t="s">
        <v>739</v>
      </c>
      <c r="B1035" s="10" t="s">
        <v>316</v>
      </c>
      <c r="C1035" s="60"/>
      <c r="D1035" s="60"/>
      <c r="E1035" s="60">
        <v>21</v>
      </c>
      <c r="F1035" s="60">
        <v>0</v>
      </c>
      <c r="G1035" s="60"/>
      <c r="H1035" s="60"/>
      <c r="I1035" s="22">
        <f t="shared" si="92"/>
        <v>21</v>
      </c>
      <c r="J1035" s="10"/>
    </row>
    <row r="1036" spans="1:10" ht="15.75" x14ac:dyDescent="0.25">
      <c r="A1036" s="73" t="s">
        <v>739</v>
      </c>
      <c r="B1036" s="73" t="s">
        <v>32</v>
      </c>
      <c r="C1036" s="73"/>
      <c r="D1036" s="73"/>
      <c r="E1036" s="73">
        <f>SUM(E1030:E1035)</f>
        <v>339</v>
      </c>
      <c r="F1036" s="73">
        <f>SUM(F1030:F1035)</f>
        <v>25</v>
      </c>
      <c r="G1036" s="73"/>
      <c r="H1036" s="73"/>
      <c r="I1036" s="73">
        <f t="shared" si="92"/>
        <v>364</v>
      </c>
      <c r="J1036" s="73">
        <f>SUM(J1030:J1035)</f>
        <v>106</v>
      </c>
    </row>
    <row r="1037" spans="1:10" ht="18.75" x14ac:dyDescent="0.25">
      <c r="A1037" s="39" t="s">
        <v>741</v>
      </c>
    </row>
    <row r="1038" spans="1:10" ht="15.75" x14ac:dyDescent="0.25">
      <c r="A1038" s="10" t="s">
        <v>742</v>
      </c>
      <c r="B1038" s="10" t="s">
        <v>212</v>
      </c>
      <c r="C1038" s="60"/>
      <c r="D1038" s="60"/>
      <c r="E1038" s="60">
        <v>30</v>
      </c>
      <c r="F1038" s="60"/>
      <c r="G1038" s="60"/>
      <c r="H1038" s="60"/>
      <c r="I1038" s="22">
        <f t="shared" ref="I1038:I1043" si="93">E1038</f>
        <v>30</v>
      </c>
      <c r="J1038" s="10">
        <v>11</v>
      </c>
    </row>
    <row r="1039" spans="1:10" ht="15.75" x14ac:dyDescent="0.25">
      <c r="A1039" s="10" t="s">
        <v>742</v>
      </c>
      <c r="B1039" s="10" t="s">
        <v>242</v>
      </c>
      <c r="C1039" s="60"/>
      <c r="D1039" s="60"/>
      <c r="E1039" s="60">
        <v>28</v>
      </c>
      <c r="F1039" s="60"/>
      <c r="G1039" s="60"/>
      <c r="H1039" s="60"/>
      <c r="I1039" s="22">
        <f t="shared" si="93"/>
        <v>28</v>
      </c>
      <c r="J1039" s="10">
        <v>9</v>
      </c>
    </row>
    <row r="1040" spans="1:10" ht="31.5" x14ac:dyDescent="0.25">
      <c r="A1040" s="10" t="s">
        <v>742</v>
      </c>
      <c r="B1040" s="10" t="s">
        <v>75</v>
      </c>
      <c r="C1040" s="60"/>
      <c r="D1040" s="60"/>
      <c r="E1040" s="60">
        <v>29</v>
      </c>
      <c r="F1040" s="60"/>
      <c r="G1040" s="60"/>
      <c r="H1040" s="60"/>
      <c r="I1040" s="22">
        <f t="shared" si="93"/>
        <v>29</v>
      </c>
      <c r="J1040" s="10">
        <v>10</v>
      </c>
    </row>
    <row r="1041" spans="1:10" ht="31.5" x14ac:dyDescent="0.25">
      <c r="A1041" s="10" t="s">
        <v>742</v>
      </c>
      <c r="B1041" s="10" t="s">
        <v>743</v>
      </c>
      <c r="C1041" s="60"/>
      <c r="D1041" s="60"/>
      <c r="E1041" s="60">
        <v>27</v>
      </c>
      <c r="F1041" s="60"/>
      <c r="G1041" s="60"/>
      <c r="H1041" s="60"/>
      <c r="I1041" s="22">
        <f t="shared" si="93"/>
        <v>27</v>
      </c>
      <c r="J1041" s="10">
        <v>10</v>
      </c>
    </row>
    <row r="1042" spans="1:10" ht="15.75" x14ac:dyDescent="0.25">
      <c r="A1042" s="10" t="s">
        <v>742</v>
      </c>
      <c r="B1042" s="10" t="s">
        <v>226</v>
      </c>
      <c r="C1042" s="60"/>
      <c r="D1042" s="60"/>
      <c r="E1042" s="60">
        <v>31</v>
      </c>
      <c r="F1042" s="60"/>
      <c r="G1042" s="60"/>
      <c r="H1042" s="60"/>
      <c r="I1042" s="22">
        <f t="shared" si="93"/>
        <v>31</v>
      </c>
      <c r="J1042" s="10">
        <v>11</v>
      </c>
    </row>
    <row r="1043" spans="1:10" ht="31.5" x14ac:dyDescent="0.25">
      <c r="A1043" s="73" t="s">
        <v>742</v>
      </c>
      <c r="B1043" s="73" t="s">
        <v>16</v>
      </c>
      <c r="C1043" s="73"/>
      <c r="D1043" s="73"/>
      <c r="E1043" s="73">
        <f>SUM(E1038:E1042)</f>
        <v>145</v>
      </c>
      <c r="F1043" s="73"/>
      <c r="G1043" s="73"/>
      <c r="H1043" s="73"/>
      <c r="I1043" s="73">
        <f t="shared" si="93"/>
        <v>145</v>
      </c>
      <c r="J1043" s="73">
        <f>SUM(J1038:J1042)</f>
        <v>51</v>
      </c>
    </row>
    <row r="1044" spans="1:10" ht="18.75" x14ac:dyDescent="0.25">
      <c r="A1044" s="44" t="s">
        <v>822</v>
      </c>
      <c r="B1044" s="40"/>
      <c r="C1044" s="40"/>
      <c r="D1044" s="40"/>
      <c r="E1044" s="40"/>
      <c r="F1044" s="40"/>
      <c r="G1044" s="40"/>
      <c r="H1044" s="40"/>
      <c r="I1044" s="40"/>
      <c r="J1044" s="40"/>
    </row>
    <row r="1045" spans="1:10" ht="31.5" x14ac:dyDescent="0.25">
      <c r="A1045" s="10" t="s">
        <v>823</v>
      </c>
      <c r="B1045" s="10" t="s">
        <v>226</v>
      </c>
      <c r="C1045" s="60"/>
      <c r="D1045" s="60"/>
      <c r="E1045" s="60">
        <v>26</v>
      </c>
      <c r="F1045" s="60">
        <v>15</v>
      </c>
      <c r="G1045" s="60"/>
      <c r="H1045" s="60"/>
      <c r="I1045" s="22">
        <f>F1045+E1045</f>
        <v>41</v>
      </c>
      <c r="J1045" s="10"/>
    </row>
    <row r="1046" spans="1:10" ht="31.5" x14ac:dyDescent="0.25">
      <c r="A1046" s="10" t="s">
        <v>823</v>
      </c>
      <c r="B1046" s="10" t="s">
        <v>9</v>
      </c>
      <c r="C1046" s="60"/>
      <c r="D1046" s="60"/>
      <c r="E1046" s="60">
        <v>36</v>
      </c>
      <c r="F1046" s="60">
        <v>20</v>
      </c>
      <c r="G1046" s="60"/>
      <c r="H1046" s="60"/>
      <c r="I1046" s="22">
        <f>F1046+E1046</f>
        <v>56</v>
      </c>
      <c r="J1046" s="10"/>
    </row>
    <row r="1047" spans="1:10" ht="31.5" x14ac:dyDescent="0.25">
      <c r="A1047" s="10" t="s">
        <v>823</v>
      </c>
      <c r="B1047" s="10" t="s">
        <v>528</v>
      </c>
      <c r="C1047" s="60"/>
      <c r="D1047" s="60"/>
      <c r="E1047" s="60">
        <v>28</v>
      </c>
      <c r="F1047" s="60">
        <v>14</v>
      </c>
      <c r="G1047" s="60"/>
      <c r="H1047" s="60"/>
      <c r="I1047" s="22">
        <f>F1047+E1047</f>
        <v>42</v>
      </c>
      <c r="J1047" s="10"/>
    </row>
    <row r="1048" spans="1:10" ht="31.5" x14ac:dyDescent="0.25">
      <c r="A1048" s="73" t="s">
        <v>823</v>
      </c>
      <c r="B1048" s="73" t="s">
        <v>13</v>
      </c>
      <c r="C1048" s="73"/>
      <c r="D1048" s="73"/>
      <c r="E1048" s="73">
        <f>SUM(E1045:E1047)</f>
        <v>90</v>
      </c>
      <c r="F1048" s="73">
        <f>SUM(F1045:F1047)</f>
        <v>49</v>
      </c>
      <c r="G1048" s="73"/>
      <c r="H1048" s="73"/>
      <c r="I1048" s="73">
        <f>F1048+E1048</f>
        <v>139</v>
      </c>
      <c r="J1048" s="73"/>
    </row>
    <row r="1049" spans="1:10" ht="18.75" x14ac:dyDescent="0.25">
      <c r="A1049" s="39" t="s">
        <v>746</v>
      </c>
    </row>
    <row r="1050" spans="1:10" ht="15.75" x14ac:dyDescent="0.25">
      <c r="A1050" s="10" t="s">
        <v>747</v>
      </c>
      <c r="B1050" s="10" t="s">
        <v>141</v>
      </c>
      <c r="C1050" s="60"/>
      <c r="D1050" s="60"/>
      <c r="E1050" s="60"/>
      <c r="F1050" s="60">
        <v>61</v>
      </c>
      <c r="G1050" s="60"/>
      <c r="H1050" s="60"/>
      <c r="I1050" s="22">
        <f>F1050</f>
        <v>61</v>
      </c>
      <c r="J1050" s="10">
        <v>11</v>
      </c>
    </row>
    <row r="1051" spans="1:10" ht="15.75" x14ac:dyDescent="0.25">
      <c r="A1051" s="10" t="s">
        <v>747</v>
      </c>
      <c r="B1051" s="10" t="s">
        <v>157</v>
      </c>
      <c r="C1051" s="60"/>
      <c r="D1051" s="60"/>
      <c r="E1051" s="60"/>
      <c r="F1051" s="60">
        <v>33</v>
      </c>
      <c r="G1051" s="60"/>
      <c r="H1051" s="60"/>
      <c r="I1051" s="22">
        <f>F1051</f>
        <v>33</v>
      </c>
      <c r="J1051" s="10">
        <v>8</v>
      </c>
    </row>
    <row r="1052" spans="1:10" ht="15.75" x14ac:dyDescent="0.25">
      <c r="A1052" s="10" t="s">
        <v>747</v>
      </c>
      <c r="B1052" s="10" t="s">
        <v>140</v>
      </c>
      <c r="C1052" s="60"/>
      <c r="D1052" s="60"/>
      <c r="E1052" s="60"/>
      <c r="F1052" s="60">
        <v>24</v>
      </c>
      <c r="G1052" s="60"/>
      <c r="H1052" s="60"/>
      <c r="I1052" s="22">
        <f>F1052</f>
        <v>24</v>
      </c>
      <c r="J1052" s="10">
        <v>9</v>
      </c>
    </row>
    <row r="1053" spans="1:10" ht="15.75" x14ac:dyDescent="0.25">
      <c r="A1053" s="10" t="s">
        <v>747</v>
      </c>
      <c r="B1053" s="10" t="s">
        <v>433</v>
      </c>
      <c r="C1053" s="60"/>
      <c r="D1053" s="60"/>
      <c r="E1053" s="60"/>
      <c r="F1053" s="60">
        <v>0</v>
      </c>
      <c r="G1053" s="60"/>
      <c r="H1053" s="60"/>
      <c r="I1053" s="22">
        <f>F1053</f>
        <v>0</v>
      </c>
      <c r="J1053" s="10">
        <v>8</v>
      </c>
    </row>
    <row r="1054" spans="1:10" ht="15.75" x14ac:dyDescent="0.25">
      <c r="A1054" s="73" t="s">
        <v>747</v>
      </c>
      <c r="B1054" s="73" t="s">
        <v>13</v>
      </c>
      <c r="C1054" s="73"/>
      <c r="D1054" s="73"/>
      <c r="E1054" s="73"/>
      <c r="F1054" s="73">
        <f>SUM(F1050:F1053)</f>
        <v>118</v>
      </c>
      <c r="G1054" s="73"/>
      <c r="H1054" s="73"/>
      <c r="I1054" s="73">
        <f>F1054</f>
        <v>118</v>
      </c>
      <c r="J1054" s="73">
        <f>SUM(J1050:J1053)</f>
        <v>36</v>
      </c>
    </row>
    <row r="1055" spans="1:10" ht="18.75" x14ac:dyDescent="0.25">
      <c r="A1055" s="39" t="s">
        <v>748</v>
      </c>
    </row>
    <row r="1056" spans="1:10" ht="31.5" x14ac:dyDescent="0.25">
      <c r="A1056" s="10" t="s">
        <v>749</v>
      </c>
      <c r="B1056" s="10" t="s">
        <v>750</v>
      </c>
      <c r="C1056" s="60"/>
      <c r="D1056" s="60"/>
      <c r="E1056" s="60">
        <v>40</v>
      </c>
      <c r="F1056" s="60">
        <v>35</v>
      </c>
      <c r="G1056" s="60"/>
      <c r="H1056" s="60"/>
      <c r="I1056" s="22">
        <f>F1056+E1056</f>
        <v>75</v>
      </c>
      <c r="J1056" s="10">
        <v>31</v>
      </c>
    </row>
    <row r="1057" spans="1:10" ht="31.5" x14ac:dyDescent="0.25">
      <c r="A1057" s="10" t="s">
        <v>749</v>
      </c>
      <c r="B1057" s="10" t="s">
        <v>226</v>
      </c>
      <c r="C1057" s="60"/>
      <c r="D1057" s="60"/>
      <c r="E1057" s="60">
        <v>29</v>
      </c>
      <c r="F1057" s="60">
        <v>10</v>
      </c>
      <c r="G1057" s="60"/>
      <c r="H1057" s="60"/>
      <c r="I1057" s="22">
        <f>F1057+E1057</f>
        <v>39</v>
      </c>
      <c r="J1057" s="10">
        <v>16</v>
      </c>
    </row>
    <row r="1058" spans="1:10" ht="31.5" x14ac:dyDescent="0.25">
      <c r="A1058" s="10" t="s">
        <v>749</v>
      </c>
      <c r="B1058" s="10" t="s">
        <v>366</v>
      </c>
      <c r="C1058" s="60"/>
      <c r="D1058" s="60"/>
      <c r="E1058" s="60">
        <v>30</v>
      </c>
      <c r="F1058" s="60">
        <v>6</v>
      </c>
      <c r="G1058" s="60"/>
      <c r="H1058" s="60"/>
      <c r="I1058" s="22">
        <f>F1058+E1058</f>
        <v>36</v>
      </c>
      <c r="J1058" s="10">
        <v>11</v>
      </c>
    </row>
    <row r="1059" spans="1:10" ht="31.5" x14ac:dyDescent="0.25">
      <c r="A1059" s="73" t="s">
        <v>749</v>
      </c>
      <c r="B1059" s="73" t="s">
        <v>751</v>
      </c>
      <c r="C1059" s="73"/>
      <c r="D1059" s="73"/>
      <c r="E1059" s="73">
        <f>SUM(E1056:E1058)</f>
        <v>99</v>
      </c>
      <c r="F1059" s="73">
        <f>SUM(F1056:F1058)</f>
        <v>51</v>
      </c>
      <c r="G1059" s="73"/>
      <c r="H1059" s="73"/>
      <c r="I1059" s="73">
        <f>I1058+I1057+I1056</f>
        <v>150</v>
      </c>
      <c r="J1059" s="73">
        <f>SUM(J1056:J1058)</f>
        <v>58</v>
      </c>
    </row>
    <row r="1060" spans="1:10" ht="18.75" x14ac:dyDescent="0.25">
      <c r="A1060" s="39" t="s">
        <v>755</v>
      </c>
    </row>
    <row r="1061" spans="1:10" ht="15.75" x14ac:dyDescent="0.25">
      <c r="A1061" s="10" t="s">
        <v>756</v>
      </c>
      <c r="B1061" s="10" t="s">
        <v>151</v>
      </c>
      <c r="C1061" s="60"/>
      <c r="D1061" s="60"/>
      <c r="E1061" s="60"/>
      <c r="F1061" s="60">
        <v>72</v>
      </c>
      <c r="G1061" s="60"/>
      <c r="H1061" s="60"/>
      <c r="I1061" s="22">
        <f>F1061</f>
        <v>72</v>
      </c>
      <c r="J1061" s="10">
        <v>21</v>
      </c>
    </row>
    <row r="1062" spans="1:10" ht="15.75" x14ac:dyDescent="0.25">
      <c r="A1062" s="10" t="s">
        <v>756</v>
      </c>
      <c r="B1062" s="10" t="s">
        <v>140</v>
      </c>
      <c r="C1062" s="60"/>
      <c r="D1062" s="60"/>
      <c r="E1062" s="60"/>
      <c r="F1062" s="60">
        <v>18</v>
      </c>
      <c r="G1062" s="60"/>
      <c r="H1062" s="60"/>
      <c r="I1062" s="22">
        <f>F1062</f>
        <v>18</v>
      </c>
      <c r="J1062" s="10"/>
    </row>
    <row r="1063" spans="1:10" ht="15.75" x14ac:dyDescent="0.25">
      <c r="A1063" s="10" t="s">
        <v>756</v>
      </c>
      <c r="B1063" s="10" t="s">
        <v>141</v>
      </c>
      <c r="C1063" s="60"/>
      <c r="D1063" s="60"/>
      <c r="E1063" s="60"/>
      <c r="F1063" s="60">
        <v>180</v>
      </c>
      <c r="G1063" s="60"/>
      <c r="H1063" s="60"/>
      <c r="I1063" s="22">
        <f>F1063</f>
        <v>180</v>
      </c>
      <c r="J1063" s="10">
        <v>47</v>
      </c>
    </row>
    <row r="1064" spans="1:10" ht="15.75" x14ac:dyDescent="0.25">
      <c r="A1064" s="73" t="s">
        <v>756</v>
      </c>
      <c r="B1064" s="73" t="s">
        <v>32</v>
      </c>
      <c r="C1064" s="73"/>
      <c r="D1064" s="73"/>
      <c r="E1064" s="73"/>
      <c r="F1064" s="73">
        <f>SUM(F1061:F1063)</f>
        <v>270</v>
      </c>
      <c r="G1064" s="73"/>
      <c r="H1064" s="73"/>
      <c r="I1064" s="73">
        <f>I1063+I1062+I1061</f>
        <v>270</v>
      </c>
      <c r="J1064" s="73">
        <f>J1063+J1062+J1061</f>
        <v>68</v>
      </c>
    </row>
    <row r="1065" spans="1:10" ht="18.75" x14ac:dyDescent="0.25">
      <c r="A1065" s="39" t="s">
        <v>757</v>
      </c>
    </row>
    <row r="1066" spans="1:10" ht="15.75" x14ac:dyDescent="0.25">
      <c r="A1066" s="10" t="s">
        <v>758</v>
      </c>
      <c r="B1066" s="10" t="s">
        <v>27</v>
      </c>
      <c r="C1066" s="60"/>
      <c r="D1066" s="60"/>
      <c r="E1066" s="60">
        <v>111</v>
      </c>
      <c r="F1066" s="60">
        <v>89</v>
      </c>
      <c r="G1066" s="60"/>
      <c r="H1066" s="60">
        <v>150</v>
      </c>
      <c r="I1066" s="22">
        <f>H1066+F1066+E1066</f>
        <v>350</v>
      </c>
      <c r="J1066" s="10">
        <v>115</v>
      </c>
    </row>
    <row r="1067" spans="1:10" ht="15.75" x14ac:dyDescent="0.25">
      <c r="A1067" s="10" t="s">
        <v>758</v>
      </c>
      <c r="B1067" s="10" t="s">
        <v>29</v>
      </c>
      <c r="C1067" s="60"/>
      <c r="D1067" s="60"/>
      <c r="E1067" s="60">
        <v>89</v>
      </c>
      <c r="F1067" s="60">
        <v>61</v>
      </c>
      <c r="G1067" s="60"/>
      <c r="H1067" s="60">
        <v>100</v>
      </c>
      <c r="I1067" s="22">
        <f>H1067+F1067+E1067</f>
        <v>250</v>
      </c>
      <c r="J1067" s="10">
        <v>64</v>
      </c>
    </row>
    <row r="1068" spans="1:10" ht="15.75" x14ac:dyDescent="0.25">
      <c r="A1068" s="10" t="s">
        <v>758</v>
      </c>
      <c r="B1068" s="10" t="s">
        <v>228</v>
      </c>
      <c r="C1068" s="60"/>
      <c r="D1068" s="60"/>
      <c r="E1068" s="60">
        <v>75</v>
      </c>
      <c r="F1068" s="60">
        <v>0</v>
      </c>
      <c r="G1068" s="60"/>
      <c r="H1068" s="60">
        <v>0</v>
      </c>
      <c r="I1068" s="22">
        <f>H1068+F1068+E1068</f>
        <v>75</v>
      </c>
      <c r="J1068" s="10">
        <v>19</v>
      </c>
    </row>
    <row r="1069" spans="1:10" ht="15.75" x14ac:dyDescent="0.25">
      <c r="A1069" s="73" t="s">
        <v>758</v>
      </c>
      <c r="B1069" s="73" t="s">
        <v>16</v>
      </c>
      <c r="C1069" s="73"/>
      <c r="D1069" s="73"/>
      <c r="E1069" s="73">
        <f>SUM(E1066:E1068)</f>
        <v>275</v>
      </c>
      <c r="F1069" s="73">
        <f>SUM(F1066:F1068)</f>
        <v>150</v>
      </c>
      <c r="G1069" s="73"/>
      <c r="H1069" s="73">
        <f>SUM(H1066:H1068)</f>
        <v>250</v>
      </c>
      <c r="I1069" s="73">
        <f>I1068+I1067+I1066</f>
        <v>675</v>
      </c>
      <c r="J1069" s="73">
        <f>SUM(J1066:J1068)</f>
        <v>198</v>
      </c>
    </row>
    <row r="1070" spans="1:10" ht="18.75" x14ac:dyDescent="0.25">
      <c r="A1070" s="39" t="s">
        <v>759</v>
      </c>
    </row>
    <row r="1071" spans="1:10" ht="15.75" x14ac:dyDescent="0.25">
      <c r="A1071" s="10" t="s">
        <v>760</v>
      </c>
      <c r="B1071" s="10" t="s">
        <v>212</v>
      </c>
      <c r="C1071" s="60"/>
      <c r="D1071" s="60"/>
      <c r="E1071" s="60">
        <v>45</v>
      </c>
      <c r="F1071" s="60">
        <v>0</v>
      </c>
      <c r="G1071" s="60"/>
      <c r="H1071" s="60">
        <v>0</v>
      </c>
      <c r="I1071" s="22">
        <f t="shared" ref="I1071:I1084" si="94">H1071+F1071+E1071</f>
        <v>45</v>
      </c>
      <c r="J1071" s="10">
        <v>10</v>
      </c>
    </row>
    <row r="1072" spans="1:10" ht="31.5" x14ac:dyDescent="0.25">
      <c r="A1072" s="10" t="s">
        <v>760</v>
      </c>
      <c r="B1072" s="10" t="s">
        <v>49</v>
      </c>
      <c r="C1072" s="60"/>
      <c r="D1072" s="60"/>
      <c r="E1072" s="60">
        <v>9</v>
      </c>
      <c r="F1072" s="60">
        <v>0</v>
      </c>
      <c r="G1072" s="60"/>
      <c r="H1072" s="60">
        <v>0</v>
      </c>
      <c r="I1072" s="22">
        <f t="shared" si="94"/>
        <v>9</v>
      </c>
      <c r="J1072" s="10"/>
    </row>
    <row r="1073" spans="1:10" ht="15.75" x14ac:dyDescent="0.25">
      <c r="A1073" s="10" t="s">
        <v>760</v>
      </c>
      <c r="B1073" s="10" t="s">
        <v>226</v>
      </c>
      <c r="C1073" s="60"/>
      <c r="D1073" s="60"/>
      <c r="E1073" s="60">
        <v>0</v>
      </c>
      <c r="F1073" s="60">
        <v>0</v>
      </c>
      <c r="G1073" s="60"/>
      <c r="H1073" s="60">
        <v>0</v>
      </c>
      <c r="I1073" s="22">
        <f t="shared" si="94"/>
        <v>0</v>
      </c>
      <c r="J1073" s="10"/>
    </row>
    <row r="1074" spans="1:10" ht="31.5" x14ac:dyDescent="0.25">
      <c r="A1074" s="10" t="s">
        <v>760</v>
      </c>
      <c r="B1074" s="10" t="s">
        <v>761</v>
      </c>
      <c r="C1074" s="60"/>
      <c r="D1074" s="60"/>
      <c r="E1074" s="60">
        <v>0</v>
      </c>
      <c r="F1074" s="60">
        <v>0</v>
      </c>
      <c r="G1074" s="60"/>
      <c r="H1074" s="60">
        <v>0</v>
      </c>
      <c r="I1074" s="22">
        <f t="shared" si="94"/>
        <v>0</v>
      </c>
      <c r="J1074" s="10"/>
    </row>
    <row r="1075" spans="1:10" ht="15.75" x14ac:dyDescent="0.25">
      <c r="A1075" s="10" t="s">
        <v>760</v>
      </c>
      <c r="B1075" s="10" t="s">
        <v>29</v>
      </c>
      <c r="C1075" s="60"/>
      <c r="D1075" s="60"/>
      <c r="E1075" s="60">
        <v>32</v>
      </c>
      <c r="F1075" s="60">
        <v>50</v>
      </c>
      <c r="G1075" s="60"/>
      <c r="H1075" s="60">
        <v>11</v>
      </c>
      <c r="I1075" s="22">
        <f t="shared" si="94"/>
        <v>93</v>
      </c>
      <c r="J1075" s="10">
        <v>30</v>
      </c>
    </row>
    <row r="1076" spans="1:10" ht="15.75" x14ac:dyDescent="0.25">
      <c r="A1076" s="10" t="s">
        <v>760</v>
      </c>
      <c r="B1076" s="10" t="s">
        <v>27</v>
      </c>
      <c r="C1076" s="60"/>
      <c r="D1076" s="60"/>
      <c r="E1076" s="60">
        <v>78</v>
      </c>
      <c r="F1076" s="60">
        <v>44</v>
      </c>
      <c r="G1076" s="60"/>
      <c r="H1076" s="60">
        <v>0</v>
      </c>
      <c r="I1076" s="22">
        <f t="shared" si="94"/>
        <v>122</v>
      </c>
      <c r="J1076" s="10">
        <v>36</v>
      </c>
    </row>
    <row r="1077" spans="1:10" ht="15.75" x14ac:dyDescent="0.25">
      <c r="A1077" s="10" t="s">
        <v>760</v>
      </c>
      <c r="B1077" s="10" t="s">
        <v>151</v>
      </c>
      <c r="C1077" s="60"/>
      <c r="D1077" s="60"/>
      <c r="E1077" s="60">
        <v>0</v>
      </c>
      <c r="F1077" s="60">
        <v>66</v>
      </c>
      <c r="G1077" s="60"/>
      <c r="H1077" s="60">
        <v>0</v>
      </c>
      <c r="I1077" s="22">
        <f t="shared" si="94"/>
        <v>66</v>
      </c>
      <c r="J1077" s="10">
        <v>17</v>
      </c>
    </row>
    <row r="1078" spans="1:10" ht="15.75" x14ac:dyDescent="0.25">
      <c r="A1078" s="10" t="s">
        <v>760</v>
      </c>
      <c r="B1078" s="10" t="s">
        <v>149</v>
      </c>
      <c r="C1078" s="60"/>
      <c r="D1078" s="60"/>
      <c r="E1078" s="60">
        <v>0</v>
      </c>
      <c r="F1078" s="60">
        <v>39</v>
      </c>
      <c r="G1078" s="60"/>
      <c r="H1078" s="60">
        <v>0</v>
      </c>
      <c r="I1078" s="22">
        <f t="shared" si="94"/>
        <v>39</v>
      </c>
      <c r="J1078" s="10">
        <v>8</v>
      </c>
    </row>
    <row r="1079" spans="1:10" ht="15.75" x14ac:dyDescent="0.25">
      <c r="A1079" s="10" t="s">
        <v>760</v>
      </c>
      <c r="B1079" s="10" t="s">
        <v>141</v>
      </c>
      <c r="C1079" s="60"/>
      <c r="D1079" s="60"/>
      <c r="E1079" s="60">
        <v>0</v>
      </c>
      <c r="F1079" s="60">
        <v>67</v>
      </c>
      <c r="G1079" s="60"/>
      <c r="H1079" s="60">
        <v>0</v>
      </c>
      <c r="I1079" s="22">
        <f t="shared" si="94"/>
        <v>67</v>
      </c>
      <c r="J1079" s="10">
        <v>17</v>
      </c>
    </row>
    <row r="1080" spans="1:10" ht="31.5" x14ac:dyDescent="0.25">
      <c r="A1080" s="10" t="s">
        <v>760</v>
      </c>
      <c r="B1080" s="10" t="s">
        <v>10</v>
      </c>
      <c r="C1080" s="60"/>
      <c r="D1080" s="60"/>
      <c r="E1080" s="60">
        <v>0</v>
      </c>
      <c r="F1080" s="60">
        <v>0</v>
      </c>
      <c r="G1080" s="60"/>
      <c r="H1080" s="60">
        <v>0</v>
      </c>
      <c r="I1080" s="22">
        <f t="shared" si="94"/>
        <v>0</v>
      </c>
      <c r="J1080" s="10"/>
    </row>
    <row r="1081" spans="1:10" ht="31.5" x14ac:dyDescent="0.25">
      <c r="A1081" s="10" t="s">
        <v>760</v>
      </c>
      <c r="B1081" s="10" t="s">
        <v>42</v>
      </c>
      <c r="C1081" s="60"/>
      <c r="D1081" s="60"/>
      <c r="E1081" s="60">
        <v>0</v>
      </c>
      <c r="F1081" s="60">
        <v>0</v>
      </c>
      <c r="G1081" s="60"/>
      <c r="H1081" s="60">
        <v>0</v>
      </c>
      <c r="I1081" s="22">
        <f t="shared" si="94"/>
        <v>0</v>
      </c>
      <c r="J1081" s="10"/>
    </row>
    <row r="1082" spans="1:10" ht="31.5" x14ac:dyDescent="0.25">
      <c r="A1082" s="10" t="s">
        <v>760</v>
      </c>
      <c r="B1082" s="10" t="s">
        <v>397</v>
      </c>
      <c r="C1082" s="60"/>
      <c r="D1082" s="60"/>
      <c r="E1082" s="60">
        <v>12</v>
      </c>
      <c r="F1082" s="60">
        <v>0</v>
      </c>
      <c r="G1082" s="60"/>
      <c r="H1082" s="60">
        <v>0</v>
      </c>
      <c r="I1082" s="22">
        <f t="shared" si="94"/>
        <v>12</v>
      </c>
      <c r="J1082" s="10"/>
    </row>
    <row r="1083" spans="1:10" ht="15.75" x14ac:dyDescent="0.25">
      <c r="A1083" s="10" t="s">
        <v>760</v>
      </c>
      <c r="B1083" s="10" t="s">
        <v>73</v>
      </c>
      <c r="C1083" s="60"/>
      <c r="D1083" s="60"/>
      <c r="E1083" s="60">
        <v>0</v>
      </c>
      <c r="F1083" s="60">
        <v>0</v>
      </c>
      <c r="G1083" s="60"/>
      <c r="H1083" s="60">
        <v>0</v>
      </c>
      <c r="I1083" s="22">
        <f t="shared" si="94"/>
        <v>0</v>
      </c>
      <c r="J1083" s="10"/>
    </row>
    <row r="1084" spans="1:10" ht="15.75" x14ac:dyDescent="0.25">
      <c r="A1084" s="10" t="s">
        <v>760</v>
      </c>
      <c r="B1084" s="10" t="s">
        <v>31</v>
      </c>
      <c r="C1084" s="60"/>
      <c r="D1084" s="60"/>
      <c r="E1084" s="60">
        <v>11</v>
      </c>
      <c r="F1084" s="60">
        <v>0</v>
      </c>
      <c r="G1084" s="60"/>
      <c r="H1084" s="60">
        <v>0</v>
      </c>
      <c r="I1084" s="22">
        <f t="shared" si="94"/>
        <v>11</v>
      </c>
      <c r="J1084" s="10"/>
    </row>
    <row r="1085" spans="1:10" ht="18.75" x14ac:dyDescent="0.25">
      <c r="A1085" s="73" t="s">
        <v>760</v>
      </c>
      <c r="B1085" s="73" t="s">
        <v>182</v>
      </c>
      <c r="C1085" s="73"/>
      <c r="D1085" s="73"/>
      <c r="E1085" s="73">
        <f>SUM(E1071:E1084)</f>
        <v>187</v>
      </c>
      <c r="F1085" s="73">
        <f>SUM(F1071:F1084)</f>
        <v>266</v>
      </c>
      <c r="G1085" s="73"/>
      <c r="H1085" s="73">
        <f>SUM(H1071:H1084)</f>
        <v>11</v>
      </c>
      <c r="I1085" s="73">
        <f>I1084+I1083+I1082+I1081+I1080+I1079+I1078+I1077+I1076+I1075+I1074+I1073+I1072+I1071</f>
        <v>464</v>
      </c>
      <c r="J1085" s="73">
        <f t="shared" ref="J1085" si="95">SUM(J1071:J1084)</f>
        <v>118</v>
      </c>
    </row>
    <row r="1086" spans="1:10" ht="18.75" x14ac:dyDescent="0.25">
      <c r="A1086" s="39" t="s">
        <v>762</v>
      </c>
    </row>
    <row r="1087" spans="1:10" ht="15.75" x14ac:dyDescent="0.25">
      <c r="A1087" s="10" t="s">
        <v>763</v>
      </c>
      <c r="B1087" s="10" t="s">
        <v>91</v>
      </c>
      <c r="C1087" s="60"/>
      <c r="D1087" s="60"/>
      <c r="E1087" s="60">
        <v>78</v>
      </c>
      <c r="F1087" s="60">
        <v>40</v>
      </c>
      <c r="G1087" s="60"/>
      <c r="H1087" s="60">
        <v>0</v>
      </c>
      <c r="I1087" s="22">
        <f>H1087+F1087+E1087</f>
        <v>118</v>
      </c>
      <c r="J1087" s="10">
        <v>45</v>
      </c>
    </row>
    <row r="1088" spans="1:10" ht="15.75" x14ac:dyDescent="0.25">
      <c r="A1088" s="10" t="s">
        <v>763</v>
      </c>
      <c r="B1088" s="10" t="s">
        <v>219</v>
      </c>
      <c r="C1088" s="60"/>
      <c r="D1088" s="60"/>
      <c r="E1088" s="60">
        <v>43</v>
      </c>
      <c r="F1088" s="60">
        <v>14</v>
      </c>
      <c r="G1088" s="60"/>
      <c r="H1088" s="60">
        <v>65</v>
      </c>
      <c r="I1088" s="22">
        <f>H1088+F1088+E1088</f>
        <v>122</v>
      </c>
      <c r="J1088" s="10">
        <v>40</v>
      </c>
    </row>
    <row r="1089" spans="1:10" ht="15.75" x14ac:dyDescent="0.25">
      <c r="A1089" s="10" t="s">
        <v>763</v>
      </c>
      <c r="B1089" s="10" t="s">
        <v>764</v>
      </c>
      <c r="C1089" s="60"/>
      <c r="D1089" s="60"/>
      <c r="E1089" s="60">
        <v>27</v>
      </c>
      <c r="F1089" s="60">
        <v>9</v>
      </c>
      <c r="G1089" s="60"/>
      <c r="H1089" s="60">
        <v>55</v>
      </c>
      <c r="I1089" s="22">
        <f>H1089+F1089+E1089</f>
        <v>91</v>
      </c>
      <c r="J1089" s="10">
        <v>30</v>
      </c>
    </row>
    <row r="1090" spans="1:10" ht="15.75" x14ac:dyDescent="0.25">
      <c r="A1090" s="10" t="s">
        <v>763</v>
      </c>
      <c r="B1090" s="10" t="s">
        <v>766</v>
      </c>
      <c r="C1090" s="60"/>
      <c r="D1090" s="60"/>
      <c r="E1090" s="60">
        <v>8</v>
      </c>
      <c r="F1090" s="60">
        <v>0</v>
      </c>
      <c r="G1090" s="60"/>
      <c r="H1090" s="60">
        <v>61</v>
      </c>
      <c r="I1090" s="22">
        <f>H1090+F1090+E1090</f>
        <v>69</v>
      </c>
      <c r="J1090" s="10">
        <v>36</v>
      </c>
    </row>
    <row r="1091" spans="1:10" ht="15.75" x14ac:dyDescent="0.25">
      <c r="A1091" s="10" t="s">
        <v>763</v>
      </c>
      <c r="B1091" s="10" t="s">
        <v>765</v>
      </c>
      <c r="C1091" s="60"/>
      <c r="D1091" s="60"/>
      <c r="E1091" s="60">
        <v>20</v>
      </c>
      <c r="F1091" s="60">
        <v>12</v>
      </c>
      <c r="G1091" s="60"/>
      <c r="H1091" s="60">
        <v>35</v>
      </c>
      <c r="I1091" s="22">
        <f>H1091+F1091+E1091</f>
        <v>67</v>
      </c>
      <c r="J1091" s="10">
        <v>25</v>
      </c>
    </row>
    <row r="1092" spans="1:10" ht="15.75" x14ac:dyDescent="0.25">
      <c r="A1092" s="73" t="s">
        <v>763</v>
      </c>
      <c r="B1092" s="73" t="s">
        <v>32</v>
      </c>
      <c r="C1092" s="73"/>
      <c r="D1092" s="73"/>
      <c r="E1092" s="73">
        <f>SUM(E1087:E1091)</f>
        <v>176</v>
      </c>
      <c r="F1092" s="73">
        <f>SUM(F1087:F1091)</f>
        <v>75</v>
      </c>
      <c r="G1092" s="73"/>
      <c r="H1092" s="73">
        <f>SUM(H1087:H1091)</f>
        <v>216</v>
      </c>
      <c r="I1092" s="73">
        <f>I1091+I1090+I1089+I1088+I1087</f>
        <v>467</v>
      </c>
      <c r="J1092" s="73">
        <f>SUM(J1087:J1091)</f>
        <v>176</v>
      </c>
    </row>
    <row r="1093" spans="1:10" ht="18.75" x14ac:dyDescent="0.25">
      <c r="A1093" s="39" t="s">
        <v>769</v>
      </c>
    </row>
    <row r="1094" spans="1:10" ht="31.5" x14ac:dyDescent="0.25">
      <c r="A1094" s="10" t="s">
        <v>768</v>
      </c>
      <c r="B1094" s="10" t="s">
        <v>49</v>
      </c>
      <c r="C1094" s="60"/>
      <c r="D1094" s="60"/>
      <c r="E1094" s="60">
        <v>24</v>
      </c>
      <c r="F1094" s="60">
        <v>14</v>
      </c>
      <c r="G1094" s="60"/>
      <c r="H1094" s="60">
        <v>14</v>
      </c>
      <c r="I1094" s="22">
        <f>H1094+F1094+E1094</f>
        <v>52</v>
      </c>
      <c r="J1094" s="10">
        <v>16</v>
      </c>
    </row>
    <row r="1095" spans="1:10" ht="31.5" x14ac:dyDescent="0.25">
      <c r="A1095" s="10" t="s">
        <v>768</v>
      </c>
      <c r="B1095" s="10" t="s">
        <v>212</v>
      </c>
      <c r="C1095" s="60"/>
      <c r="D1095" s="60"/>
      <c r="E1095" s="60">
        <v>11</v>
      </c>
      <c r="F1095" s="60">
        <v>0</v>
      </c>
      <c r="G1095" s="60"/>
      <c r="H1095" s="60">
        <v>0</v>
      </c>
      <c r="I1095" s="22">
        <f>H1095+F1095+E1095</f>
        <v>11</v>
      </c>
      <c r="J1095" s="10">
        <v>0</v>
      </c>
    </row>
    <row r="1096" spans="1:10" ht="47.25" x14ac:dyDescent="0.25">
      <c r="A1096" s="73" t="s">
        <v>768</v>
      </c>
      <c r="B1096" s="73" t="s">
        <v>32</v>
      </c>
      <c r="C1096" s="73"/>
      <c r="D1096" s="73"/>
      <c r="E1096" s="73">
        <v>35</v>
      </c>
      <c r="F1096" s="73">
        <f>SUM(F1094:F1095)</f>
        <v>14</v>
      </c>
      <c r="G1096" s="73"/>
      <c r="H1096" s="73">
        <f>SUM(H1094:H1095)</f>
        <v>14</v>
      </c>
      <c r="I1096" s="73">
        <f>SUM(I1094:I1095)</f>
        <v>63</v>
      </c>
      <c r="J1096" s="73">
        <f>SUM(J1094:J1095)</f>
        <v>16</v>
      </c>
    </row>
    <row r="1097" spans="1:10" ht="18.75" x14ac:dyDescent="0.25">
      <c r="A1097" s="39" t="s">
        <v>772</v>
      </c>
    </row>
    <row r="1098" spans="1:10" ht="47.25" x14ac:dyDescent="0.25">
      <c r="A1098" s="10" t="s">
        <v>773</v>
      </c>
      <c r="B1098" s="10" t="s">
        <v>69</v>
      </c>
      <c r="C1098" s="60"/>
      <c r="D1098" s="60"/>
      <c r="E1098" s="60">
        <v>31</v>
      </c>
      <c r="F1098" s="60">
        <v>4</v>
      </c>
      <c r="G1098" s="60"/>
      <c r="H1098" s="91">
        <v>0</v>
      </c>
      <c r="I1098" s="22">
        <f t="shared" ref="I1098:I1104" si="96">H1098+F1098+E1098</f>
        <v>35</v>
      </c>
      <c r="J1098" s="10">
        <v>0</v>
      </c>
    </row>
    <row r="1099" spans="1:10" ht="15.75" x14ac:dyDescent="0.25">
      <c r="A1099" s="10" t="s">
        <v>773</v>
      </c>
      <c r="B1099" s="10" t="s">
        <v>31</v>
      </c>
      <c r="C1099" s="60"/>
      <c r="D1099" s="60"/>
      <c r="E1099" s="60">
        <v>20</v>
      </c>
      <c r="F1099" s="60">
        <v>2</v>
      </c>
      <c r="G1099" s="60"/>
      <c r="H1099" s="91">
        <v>0</v>
      </c>
      <c r="I1099" s="22">
        <f t="shared" si="96"/>
        <v>22</v>
      </c>
      <c r="J1099" s="10">
        <v>0</v>
      </c>
    </row>
    <row r="1100" spans="1:10" ht="15.75" x14ac:dyDescent="0.25">
      <c r="A1100" s="10" t="s">
        <v>773</v>
      </c>
      <c r="B1100" s="10" t="s">
        <v>306</v>
      </c>
      <c r="C1100" s="60"/>
      <c r="D1100" s="60"/>
      <c r="E1100" s="60">
        <v>28</v>
      </c>
      <c r="F1100" s="60">
        <v>12</v>
      </c>
      <c r="G1100" s="60"/>
      <c r="H1100" s="91">
        <v>0</v>
      </c>
      <c r="I1100" s="22">
        <f t="shared" si="96"/>
        <v>40</v>
      </c>
      <c r="J1100" s="10">
        <v>0</v>
      </c>
    </row>
    <row r="1101" spans="1:10" ht="15.75" x14ac:dyDescent="0.25">
      <c r="A1101" s="10" t="s">
        <v>773</v>
      </c>
      <c r="B1101" s="10" t="s">
        <v>29</v>
      </c>
      <c r="C1101" s="60"/>
      <c r="D1101" s="60"/>
      <c r="E1101" s="60">
        <v>40</v>
      </c>
      <c r="F1101" s="60">
        <v>10</v>
      </c>
      <c r="G1101" s="60"/>
      <c r="H1101" s="91">
        <v>138</v>
      </c>
      <c r="I1101" s="22">
        <f t="shared" si="96"/>
        <v>188</v>
      </c>
      <c r="J1101" s="10">
        <v>49</v>
      </c>
    </row>
    <row r="1102" spans="1:10" ht="15.75" x14ac:dyDescent="0.25">
      <c r="A1102" s="10" t="s">
        <v>773</v>
      </c>
      <c r="B1102" s="10" t="s">
        <v>27</v>
      </c>
      <c r="C1102" s="60"/>
      <c r="D1102" s="60"/>
      <c r="E1102" s="60">
        <v>90</v>
      </c>
      <c r="F1102" s="60">
        <v>27</v>
      </c>
      <c r="G1102" s="60"/>
      <c r="H1102" s="91">
        <v>140</v>
      </c>
      <c r="I1102" s="22">
        <f t="shared" si="96"/>
        <v>257</v>
      </c>
      <c r="J1102" s="10">
        <v>58</v>
      </c>
    </row>
    <row r="1103" spans="1:10" ht="15.75" x14ac:dyDescent="0.25">
      <c r="A1103" s="10" t="s">
        <v>773</v>
      </c>
      <c r="B1103" s="10" t="s">
        <v>227</v>
      </c>
      <c r="C1103" s="60"/>
      <c r="D1103" s="60"/>
      <c r="E1103" s="60">
        <v>4</v>
      </c>
      <c r="F1103" s="60">
        <v>4</v>
      </c>
      <c r="G1103" s="60"/>
      <c r="H1103" s="91">
        <v>0</v>
      </c>
      <c r="I1103" s="22">
        <f t="shared" si="96"/>
        <v>8</v>
      </c>
      <c r="J1103" s="10">
        <v>0</v>
      </c>
    </row>
    <row r="1104" spans="1:10" ht="15.75" x14ac:dyDescent="0.25">
      <c r="A1104" s="10" t="s">
        <v>773</v>
      </c>
      <c r="B1104" s="10" t="s">
        <v>222</v>
      </c>
      <c r="C1104" s="60"/>
      <c r="D1104" s="60"/>
      <c r="E1104" s="60">
        <v>15</v>
      </c>
      <c r="F1104" s="60">
        <v>2</v>
      </c>
      <c r="G1104" s="60"/>
      <c r="H1104" s="91">
        <v>0</v>
      </c>
      <c r="I1104" s="22">
        <f t="shared" si="96"/>
        <v>17</v>
      </c>
      <c r="J1104" s="10">
        <v>7</v>
      </c>
    </row>
    <row r="1105" spans="1:10" ht="15.75" x14ac:dyDescent="0.25">
      <c r="A1105" s="73" t="s">
        <v>773</v>
      </c>
      <c r="B1105" s="73" t="s">
        <v>32</v>
      </c>
      <c r="C1105" s="73"/>
      <c r="D1105" s="73"/>
      <c r="E1105" s="73">
        <f>SUM(E1098:E1104)</f>
        <v>228</v>
      </c>
      <c r="F1105" s="73">
        <f>SUM(F1098:F1104)</f>
        <v>61</v>
      </c>
      <c r="G1105" s="73"/>
      <c r="H1105" s="73">
        <f>SUM(H1098:H1104)</f>
        <v>278</v>
      </c>
      <c r="I1105" s="73">
        <f>I1104+I1103+I1102+I1101+I1100+I1099+I1098</f>
        <v>567</v>
      </c>
      <c r="J1105" s="73">
        <f>SUM(J1098:J1104)</f>
        <v>114</v>
      </c>
    </row>
    <row r="1106" spans="1:10" ht="18.75" x14ac:dyDescent="0.25">
      <c r="A1106" s="39" t="s">
        <v>774</v>
      </c>
    </row>
    <row r="1107" spans="1:10" ht="15.75" x14ac:dyDescent="0.25">
      <c r="A1107" s="10" t="s">
        <v>775</v>
      </c>
      <c r="B1107" s="10" t="s">
        <v>776</v>
      </c>
      <c r="C1107" s="60"/>
      <c r="D1107" s="60"/>
      <c r="E1107" s="60">
        <v>73</v>
      </c>
      <c r="F1107" s="60">
        <v>55</v>
      </c>
      <c r="G1107" s="60">
        <v>11</v>
      </c>
      <c r="H1107" s="60">
        <v>130</v>
      </c>
      <c r="I1107" s="22">
        <f t="shared" ref="I1107:I1112" si="97">H1107+G1107+F1107+E1107</f>
        <v>269</v>
      </c>
      <c r="J1107" s="10">
        <v>90</v>
      </c>
    </row>
    <row r="1108" spans="1:10" ht="15.75" x14ac:dyDescent="0.25">
      <c r="A1108" s="10" t="s">
        <v>775</v>
      </c>
      <c r="B1108" s="10" t="s">
        <v>29</v>
      </c>
      <c r="C1108" s="60"/>
      <c r="D1108" s="60"/>
      <c r="E1108" s="60">
        <v>11</v>
      </c>
      <c r="F1108" s="60">
        <v>4</v>
      </c>
      <c r="G1108" s="60">
        <v>0</v>
      </c>
      <c r="H1108" s="60">
        <v>38</v>
      </c>
      <c r="I1108" s="22">
        <f t="shared" si="97"/>
        <v>53</v>
      </c>
      <c r="J1108" s="10">
        <v>13</v>
      </c>
    </row>
    <row r="1109" spans="1:10" ht="47.25" x14ac:dyDescent="0.25">
      <c r="A1109" s="10" t="s">
        <v>775</v>
      </c>
      <c r="B1109" s="10" t="s">
        <v>777</v>
      </c>
      <c r="C1109" s="60"/>
      <c r="D1109" s="60"/>
      <c r="E1109" s="60">
        <v>31</v>
      </c>
      <c r="F1109" s="60">
        <v>5</v>
      </c>
      <c r="G1109" s="60">
        <v>0</v>
      </c>
      <c r="H1109" s="60">
        <v>0</v>
      </c>
      <c r="I1109" s="22">
        <f t="shared" si="97"/>
        <v>36</v>
      </c>
      <c r="J1109" s="10"/>
    </row>
    <row r="1110" spans="1:10" ht="15.75" x14ac:dyDescent="0.25">
      <c r="A1110" s="10" t="s">
        <v>775</v>
      </c>
      <c r="B1110" s="10" t="s">
        <v>219</v>
      </c>
      <c r="C1110" s="60"/>
      <c r="D1110" s="60"/>
      <c r="E1110" s="60">
        <v>8</v>
      </c>
      <c r="F1110" s="60">
        <v>8</v>
      </c>
      <c r="G1110" s="60">
        <v>0</v>
      </c>
      <c r="H1110" s="60">
        <v>28</v>
      </c>
      <c r="I1110" s="22">
        <f t="shared" si="97"/>
        <v>44</v>
      </c>
      <c r="J1110" s="10">
        <v>11</v>
      </c>
    </row>
    <row r="1111" spans="1:10" ht="15.75" x14ac:dyDescent="0.25">
      <c r="A1111" s="10" t="s">
        <v>775</v>
      </c>
      <c r="B1111" s="10" t="s">
        <v>226</v>
      </c>
      <c r="C1111" s="60"/>
      <c r="D1111" s="60"/>
      <c r="E1111" s="60">
        <v>8</v>
      </c>
      <c r="F1111" s="60">
        <v>1</v>
      </c>
      <c r="G1111" s="60">
        <v>0</v>
      </c>
      <c r="H1111" s="60">
        <v>0</v>
      </c>
      <c r="I1111" s="22">
        <f t="shared" si="97"/>
        <v>9</v>
      </c>
      <c r="J1111" s="10">
        <v>9</v>
      </c>
    </row>
    <row r="1112" spans="1:10" ht="15.75" x14ac:dyDescent="0.25">
      <c r="A1112" s="10" t="s">
        <v>775</v>
      </c>
      <c r="B1112" s="10" t="s">
        <v>225</v>
      </c>
      <c r="C1112" s="60"/>
      <c r="D1112" s="60"/>
      <c r="E1112" s="60">
        <v>0</v>
      </c>
      <c r="F1112" s="60">
        <v>0</v>
      </c>
      <c r="G1112" s="60">
        <v>0</v>
      </c>
      <c r="H1112" s="60">
        <v>23</v>
      </c>
      <c r="I1112" s="22">
        <f t="shared" si="97"/>
        <v>23</v>
      </c>
      <c r="J1112" s="10">
        <v>8</v>
      </c>
    </row>
    <row r="1113" spans="1:10" ht="15.75" x14ac:dyDescent="0.25">
      <c r="A1113" s="73" t="s">
        <v>775</v>
      </c>
      <c r="B1113" s="73" t="s">
        <v>778</v>
      </c>
      <c r="C1113" s="73"/>
      <c r="D1113" s="73"/>
      <c r="E1113" s="73">
        <f>SUM(E1107:E1112)</f>
        <v>131</v>
      </c>
      <c r="F1113" s="73">
        <f>SUM(F1107:F1112)</f>
        <v>73</v>
      </c>
      <c r="G1113" s="73">
        <f>SUM(G1107:G1112)</f>
        <v>11</v>
      </c>
      <c r="H1113" s="73">
        <f>SUM(H1107:H1112)</f>
        <v>219</v>
      </c>
      <c r="I1113" s="73">
        <f>I1112+I1111+I1110+I1109+I1108+I1107</f>
        <v>434</v>
      </c>
      <c r="J1113" s="73">
        <f>SUM(J1107:J1112)</f>
        <v>131</v>
      </c>
    </row>
    <row r="1114" spans="1:10" ht="18.75" x14ac:dyDescent="0.25">
      <c r="A1114" s="39" t="s">
        <v>780</v>
      </c>
    </row>
    <row r="1115" spans="1:10" ht="31.5" x14ac:dyDescent="0.25">
      <c r="A1115" s="10" t="s">
        <v>781</v>
      </c>
      <c r="B1115" s="10" t="s">
        <v>27</v>
      </c>
      <c r="C1115" s="60"/>
      <c r="D1115" s="60"/>
      <c r="E1115" s="60">
        <v>69</v>
      </c>
      <c r="F1115" s="60">
        <v>31</v>
      </c>
      <c r="G1115" s="60"/>
      <c r="H1115" s="60"/>
      <c r="I1115" s="22">
        <f>F1115+E1115</f>
        <v>100</v>
      </c>
      <c r="J1115" s="10">
        <v>41</v>
      </c>
    </row>
    <row r="1116" spans="1:10" ht="31.5" x14ac:dyDescent="0.25">
      <c r="A1116" s="73" t="s">
        <v>781</v>
      </c>
      <c r="B1116" s="73" t="s">
        <v>32</v>
      </c>
      <c r="C1116" s="73"/>
      <c r="D1116" s="73"/>
      <c r="E1116" s="73">
        <v>69</v>
      </c>
      <c r="F1116" s="73">
        <v>31</v>
      </c>
      <c r="G1116" s="73"/>
      <c r="H1116" s="73"/>
      <c r="I1116" s="73">
        <f>F1116+E1116</f>
        <v>100</v>
      </c>
      <c r="J1116" s="73">
        <v>41</v>
      </c>
    </row>
    <row r="1117" spans="1:10" ht="18.75" x14ac:dyDescent="0.25">
      <c r="A1117" s="39" t="s">
        <v>783</v>
      </c>
    </row>
    <row r="1118" spans="1:10" ht="31.5" x14ac:dyDescent="0.25">
      <c r="A1118" s="10" t="s">
        <v>784</v>
      </c>
      <c r="B1118" s="10" t="s">
        <v>49</v>
      </c>
      <c r="C1118" s="60"/>
      <c r="D1118" s="60"/>
      <c r="E1118" s="60">
        <v>170</v>
      </c>
      <c r="F1118" s="60">
        <v>45</v>
      </c>
      <c r="G1118" s="60"/>
      <c r="H1118" s="60">
        <v>35</v>
      </c>
      <c r="I1118" s="22">
        <f t="shared" ref="I1118:I1129" si="98">H1118+F1118+E1118</f>
        <v>250</v>
      </c>
      <c r="J1118" s="10">
        <v>94</v>
      </c>
    </row>
    <row r="1119" spans="1:10" ht="15.75" x14ac:dyDescent="0.25">
      <c r="A1119" s="10" t="s">
        <v>784</v>
      </c>
      <c r="B1119" s="10" t="s">
        <v>212</v>
      </c>
      <c r="C1119" s="60"/>
      <c r="D1119" s="60"/>
      <c r="E1119" s="60">
        <v>131</v>
      </c>
      <c r="F1119" s="60">
        <v>26</v>
      </c>
      <c r="G1119" s="60"/>
      <c r="H1119" s="60">
        <v>38</v>
      </c>
      <c r="I1119" s="22">
        <f t="shared" si="98"/>
        <v>195</v>
      </c>
      <c r="J1119" s="10">
        <v>67</v>
      </c>
    </row>
    <row r="1120" spans="1:10" ht="15.75" x14ac:dyDescent="0.25">
      <c r="A1120" s="10" t="s">
        <v>784</v>
      </c>
      <c r="B1120" s="10" t="s">
        <v>112</v>
      </c>
      <c r="C1120" s="60"/>
      <c r="D1120" s="60"/>
      <c r="E1120" s="60">
        <v>98</v>
      </c>
      <c r="F1120" s="60">
        <v>0</v>
      </c>
      <c r="G1120" s="60"/>
      <c r="H1120" s="60">
        <v>52</v>
      </c>
      <c r="I1120" s="22">
        <f t="shared" si="98"/>
        <v>150</v>
      </c>
      <c r="J1120" s="10">
        <v>53</v>
      </c>
    </row>
    <row r="1121" spans="1:19" ht="15.75" x14ac:dyDescent="0.25">
      <c r="A1121" s="10" t="s">
        <v>784</v>
      </c>
      <c r="B1121" s="10" t="s">
        <v>226</v>
      </c>
      <c r="C1121" s="60"/>
      <c r="D1121" s="60"/>
      <c r="E1121" s="60">
        <v>203</v>
      </c>
      <c r="F1121" s="60">
        <v>26</v>
      </c>
      <c r="G1121" s="60"/>
      <c r="H1121" s="60">
        <v>73</v>
      </c>
      <c r="I1121" s="22">
        <f t="shared" si="98"/>
        <v>302</v>
      </c>
      <c r="J1121" s="10">
        <v>105</v>
      </c>
    </row>
    <row r="1122" spans="1:19" ht="31.5" x14ac:dyDescent="0.25">
      <c r="A1122" s="10" t="s">
        <v>784</v>
      </c>
      <c r="B1122" s="10" t="s">
        <v>785</v>
      </c>
      <c r="C1122" s="60"/>
      <c r="D1122" s="60"/>
      <c r="E1122" s="60">
        <v>79</v>
      </c>
      <c r="F1122" s="60">
        <v>0</v>
      </c>
      <c r="G1122" s="60"/>
      <c r="H1122" s="60">
        <v>8</v>
      </c>
      <c r="I1122" s="22">
        <f t="shared" si="98"/>
        <v>87</v>
      </c>
      <c r="J1122" s="10">
        <v>50</v>
      </c>
    </row>
    <row r="1123" spans="1:19" ht="15.75" x14ac:dyDescent="0.25">
      <c r="A1123" s="10" t="s">
        <v>784</v>
      </c>
      <c r="B1123" s="10" t="s">
        <v>27</v>
      </c>
      <c r="C1123" s="60"/>
      <c r="D1123" s="60"/>
      <c r="E1123" s="60">
        <v>258</v>
      </c>
      <c r="F1123" s="60">
        <v>110</v>
      </c>
      <c r="G1123" s="60"/>
      <c r="H1123" s="60">
        <v>275</v>
      </c>
      <c r="I1123" s="22">
        <f t="shared" si="98"/>
        <v>643</v>
      </c>
      <c r="J1123" s="10">
        <v>218</v>
      </c>
    </row>
    <row r="1124" spans="1:19" ht="15.75" x14ac:dyDescent="0.25">
      <c r="A1124" s="10" t="s">
        <v>784</v>
      </c>
      <c r="B1124" s="10" t="s">
        <v>29</v>
      </c>
      <c r="C1124" s="60"/>
      <c r="D1124" s="60"/>
      <c r="E1124" s="60">
        <v>29</v>
      </c>
      <c r="F1124" s="60">
        <v>0</v>
      </c>
      <c r="G1124" s="60"/>
      <c r="H1124" s="60">
        <v>116</v>
      </c>
      <c r="I1124" s="22">
        <f t="shared" si="98"/>
        <v>145</v>
      </c>
      <c r="J1124" s="10">
        <v>56</v>
      </c>
    </row>
    <row r="1125" spans="1:19" ht="15.75" x14ac:dyDescent="0.25">
      <c r="A1125" s="10" t="s">
        <v>784</v>
      </c>
      <c r="B1125" s="10" t="s">
        <v>31</v>
      </c>
      <c r="C1125" s="60"/>
      <c r="D1125" s="60"/>
      <c r="E1125" s="60">
        <v>111</v>
      </c>
      <c r="F1125" s="60">
        <v>34</v>
      </c>
      <c r="G1125" s="60"/>
      <c r="H1125" s="60">
        <v>0</v>
      </c>
      <c r="I1125" s="22">
        <f t="shared" si="98"/>
        <v>145</v>
      </c>
      <c r="J1125" s="10">
        <v>31</v>
      </c>
    </row>
    <row r="1126" spans="1:19" ht="15.75" x14ac:dyDescent="0.25">
      <c r="A1126" s="10" t="s">
        <v>784</v>
      </c>
      <c r="B1126" s="10" t="s">
        <v>222</v>
      </c>
      <c r="C1126" s="60"/>
      <c r="D1126" s="60"/>
      <c r="E1126" s="60">
        <v>104</v>
      </c>
      <c r="F1126" s="60">
        <v>17</v>
      </c>
      <c r="G1126" s="60"/>
      <c r="H1126" s="60">
        <v>0</v>
      </c>
      <c r="I1126" s="22">
        <f t="shared" si="98"/>
        <v>121</v>
      </c>
      <c r="J1126" s="10">
        <v>53</v>
      </c>
    </row>
    <row r="1127" spans="1:19" ht="31.5" x14ac:dyDescent="0.25">
      <c r="A1127" s="10" t="s">
        <v>784</v>
      </c>
      <c r="B1127" s="10" t="s">
        <v>480</v>
      </c>
      <c r="C1127" s="60"/>
      <c r="D1127" s="60"/>
      <c r="E1127" s="60">
        <v>211</v>
      </c>
      <c r="F1127" s="60">
        <v>39</v>
      </c>
      <c r="G1127" s="60"/>
      <c r="H1127" s="60">
        <v>0</v>
      </c>
      <c r="I1127" s="22">
        <f t="shared" si="98"/>
        <v>250</v>
      </c>
      <c r="J1127" s="10">
        <v>65</v>
      </c>
    </row>
    <row r="1128" spans="1:19" ht="31.5" x14ac:dyDescent="0.25">
      <c r="A1128" s="10" t="s">
        <v>784</v>
      </c>
      <c r="B1128" s="10" t="s">
        <v>121</v>
      </c>
      <c r="C1128" s="60"/>
      <c r="D1128" s="60"/>
      <c r="E1128" s="60">
        <v>90</v>
      </c>
      <c r="F1128" s="60">
        <v>22</v>
      </c>
      <c r="G1128" s="60"/>
      <c r="H1128" s="60">
        <v>0</v>
      </c>
      <c r="I1128" s="22">
        <f t="shared" si="98"/>
        <v>112</v>
      </c>
      <c r="J1128" s="10">
        <v>34</v>
      </c>
    </row>
    <row r="1129" spans="1:19" ht="15.75" x14ac:dyDescent="0.25">
      <c r="A1129" s="10" t="s">
        <v>784</v>
      </c>
      <c r="B1129" s="10" t="s">
        <v>228</v>
      </c>
      <c r="C1129" s="60"/>
      <c r="D1129" s="60"/>
      <c r="E1129" s="60">
        <v>8</v>
      </c>
      <c r="F1129" s="60">
        <v>0</v>
      </c>
      <c r="G1129" s="60"/>
      <c r="H1129" s="60">
        <v>0</v>
      </c>
      <c r="I1129" s="22">
        <f t="shared" si="98"/>
        <v>8</v>
      </c>
      <c r="J1129" s="10">
        <v>8</v>
      </c>
    </row>
    <row r="1130" spans="1:19" ht="15.75" x14ac:dyDescent="0.25">
      <c r="A1130" s="73" t="s">
        <v>784</v>
      </c>
      <c r="B1130" s="73" t="s">
        <v>16</v>
      </c>
      <c r="C1130" s="73"/>
      <c r="D1130" s="73"/>
      <c r="E1130" s="73">
        <f>SUM(E1118:E1129)</f>
        <v>1492</v>
      </c>
      <c r="F1130" s="73">
        <f>SUM(F1118:F1129)</f>
        <v>319</v>
      </c>
      <c r="G1130" s="73"/>
      <c r="H1130" s="73">
        <f>SUM(H1118:H1129)</f>
        <v>597</v>
      </c>
      <c r="I1130" s="73">
        <f>I1129+I1128+I1127+I1126+I1125+I1124+I1123+I1122+I1121+I1120+I1119+I1118</f>
        <v>2408</v>
      </c>
      <c r="J1130" s="73">
        <f>J1129+J1128+J1127+J1126+J1125+J1124+J1123+J1122+J1121+J1120+J1119+J1118</f>
        <v>834</v>
      </c>
      <c r="M1130">
        <v>0</v>
      </c>
      <c r="N1130">
        <v>0</v>
      </c>
      <c r="O1130">
        <v>1492</v>
      </c>
      <c r="P1130">
        <v>0</v>
      </c>
      <c r="Q1130">
        <v>597</v>
      </c>
      <c r="R1130">
        <v>2408</v>
      </c>
      <c r="S1130">
        <v>834</v>
      </c>
    </row>
    <row r="1131" spans="1:19" ht="18.75" x14ac:dyDescent="0.25">
      <c r="A1131" s="39" t="s">
        <v>787</v>
      </c>
    </row>
    <row r="1132" spans="1:19" ht="31.5" x14ac:dyDescent="0.25">
      <c r="A1132" s="10" t="s">
        <v>788</v>
      </c>
      <c r="B1132" s="10" t="s">
        <v>113</v>
      </c>
      <c r="C1132" s="60"/>
      <c r="D1132" s="60"/>
      <c r="E1132" s="60">
        <v>114</v>
      </c>
      <c r="F1132" s="60"/>
      <c r="G1132" s="60"/>
      <c r="H1132" s="60"/>
      <c r="I1132" s="22">
        <f>E1132</f>
        <v>114</v>
      </c>
      <c r="J1132" s="10">
        <v>49</v>
      </c>
    </row>
    <row r="1133" spans="1:19" ht="31.5" x14ac:dyDescent="0.25">
      <c r="A1133" s="10" t="s">
        <v>788</v>
      </c>
      <c r="B1133" s="10" t="s">
        <v>270</v>
      </c>
      <c r="C1133" s="60"/>
      <c r="D1133" s="60"/>
      <c r="E1133" s="60">
        <v>130</v>
      </c>
      <c r="F1133" s="60"/>
      <c r="G1133" s="60"/>
      <c r="H1133" s="60"/>
      <c r="I1133" s="22">
        <f>E1133</f>
        <v>130</v>
      </c>
      <c r="J1133" s="10">
        <v>41</v>
      </c>
    </row>
    <row r="1134" spans="1:19" ht="31.5" x14ac:dyDescent="0.25">
      <c r="A1134" s="10" t="s">
        <v>788</v>
      </c>
      <c r="B1134" s="10" t="s">
        <v>639</v>
      </c>
      <c r="C1134" s="60"/>
      <c r="D1134" s="60"/>
      <c r="E1134" s="60">
        <v>58</v>
      </c>
      <c r="F1134" s="60"/>
      <c r="G1134" s="60"/>
      <c r="H1134" s="60"/>
      <c r="I1134" s="22">
        <f>E1134</f>
        <v>58</v>
      </c>
      <c r="J1134" s="10">
        <v>12</v>
      </c>
    </row>
    <row r="1135" spans="1:19" ht="31.5" x14ac:dyDescent="0.25">
      <c r="A1135" s="73" t="s">
        <v>788</v>
      </c>
      <c r="B1135" s="73" t="s">
        <v>16</v>
      </c>
      <c r="C1135" s="73"/>
      <c r="D1135" s="73"/>
      <c r="E1135" s="73">
        <v>302</v>
      </c>
      <c r="F1135" s="73"/>
      <c r="G1135" s="73"/>
      <c r="H1135" s="73"/>
      <c r="I1135" s="73">
        <f>I1134+I1133+I1132</f>
        <v>302</v>
      </c>
      <c r="J1135" s="73">
        <f>SUM(J1132:J1134)</f>
        <v>102</v>
      </c>
    </row>
    <row r="1136" spans="1:19" ht="18.75" x14ac:dyDescent="0.25">
      <c r="A1136" s="39" t="s">
        <v>790</v>
      </c>
    </row>
    <row r="1137" spans="1:10" ht="15.75" x14ac:dyDescent="0.25">
      <c r="A1137" s="10" t="s">
        <v>791</v>
      </c>
      <c r="B1137" s="10" t="s">
        <v>157</v>
      </c>
      <c r="C1137" s="60"/>
      <c r="D1137" s="60"/>
      <c r="E1137" s="98"/>
      <c r="F1137" s="60">
        <v>95</v>
      </c>
      <c r="G1137" s="60"/>
      <c r="H1137" s="60"/>
      <c r="I1137" s="22">
        <f>F1137</f>
        <v>95</v>
      </c>
      <c r="J1137" s="10">
        <v>30</v>
      </c>
    </row>
    <row r="1138" spans="1:10" ht="15.75" x14ac:dyDescent="0.25">
      <c r="A1138" s="10" t="s">
        <v>791</v>
      </c>
      <c r="B1138" s="10" t="s">
        <v>149</v>
      </c>
      <c r="C1138" s="60"/>
      <c r="D1138" s="60"/>
      <c r="E1138" s="98"/>
      <c r="F1138" s="60">
        <v>69</v>
      </c>
      <c r="G1138" s="60"/>
      <c r="H1138" s="60"/>
      <c r="I1138" s="22">
        <f>F1138</f>
        <v>69</v>
      </c>
      <c r="J1138" s="10">
        <v>19</v>
      </c>
    </row>
    <row r="1139" spans="1:10" ht="15.75" x14ac:dyDescent="0.25">
      <c r="A1139" s="10" t="s">
        <v>791</v>
      </c>
      <c r="B1139" s="10" t="s">
        <v>141</v>
      </c>
      <c r="C1139" s="60"/>
      <c r="D1139" s="60"/>
      <c r="E1139" s="98"/>
      <c r="F1139" s="60">
        <v>295</v>
      </c>
      <c r="G1139" s="60"/>
      <c r="H1139" s="60"/>
      <c r="I1139" s="22">
        <f>F1139</f>
        <v>295</v>
      </c>
      <c r="J1139" s="10">
        <v>83</v>
      </c>
    </row>
    <row r="1140" spans="1:10" ht="15.75" x14ac:dyDescent="0.25">
      <c r="A1140" s="10" t="s">
        <v>791</v>
      </c>
      <c r="B1140" s="10" t="s">
        <v>151</v>
      </c>
      <c r="C1140" s="60"/>
      <c r="D1140" s="60"/>
      <c r="E1140" s="98"/>
      <c r="F1140" s="60">
        <v>122</v>
      </c>
      <c r="G1140" s="60"/>
      <c r="H1140" s="60"/>
      <c r="I1140" s="22">
        <f>F1140</f>
        <v>122</v>
      </c>
      <c r="J1140" s="10">
        <v>29</v>
      </c>
    </row>
    <row r="1141" spans="1:10" ht="31.5" x14ac:dyDescent="0.25">
      <c r="A1141" s="73" t="s">
        <v>791</v>
      </c>
      <c r="B1141" s="73" t="s">
        <v>16</v>
      </c>
      <c r="C1141" s="73"/>
      <c r="D1141" s="73"/>
      <c r="E1141" s="73"/>
      <c r="F1141" s="73">
        <v>581</v>
      </c>
      <c r="G1141" s="73"/>
      <c r="H1141" s="73"/>
      <c r="I1141" s="73">
        <f>I1140+I1139+I1138+I1137</f>
        <v>581</v>
      </c>
      <c r="J1141" s="73">
        <f>SUM(J1137:J1140)</f>
        <v>161</v>
      </c>
    </row>
    <row r="1142" spans="1:10" ht="18.75" x14ac:dyDescent="0.25">
      <c r="A1142" s="39" t="s">
        <v>793</v>
      </c>
    </row>
    <row r="1143" spans="1:10" ht="15.75" x14ac:dyDescent="0.25">
      <c r="A1143" s="10" t="s">
        <v>794</v>
      </c>
      <c r="B1143" s="10" t="s">
        <v>226</v>
      </c>
      <c r="C1143" s="60"/>
      <c r="D1143" s="60"/>
      <c r="E1143" s="60">
        <v>41</v>
      </c>
      <c r="F1143" s="60">
        <v>34</v>
      </c>
      <c r="G1143" s="60"/>
      <c r="H1143" s="60"/>
      <c r="I1143" s="22">
        <f t="shared" ref="I1143:I1151" si="99">F1143+E1143</f>
        <v>75</v>
      </c>
      <c r="J1143" s="10">
        <v>24</v>
      </c>
    </row>
    <row r="1144" spans="1:10" ht="15.75" x14ac:dyDescent="0.25">
      <c r="A1144" s="10" t="s">
        <v>794</v>
      </c>
      <c r="B1144" s="10" t="s">
        <v>31</v>
      </c>
      <c r="C1144" s="60"/>
      <c r="D1144" s="60"/>
      <c r="E1144" s="60">
        <v>75</v>
      </c>
      <c r="F1144" s="60">
        <v>50</v>
      </c>
      <c r="G1144" s="60"/>
      <c r="H1144" s="60"/>
      <c r="I1144" s="22">
        <f t="shared" si="99"/>
        <v>125</v>
      </c>
      <c r="J1144" s="10">
        <v>45</v>
      </c>
    </row>
    <row r="1145" spans="1:10" ht="15.75" x14ac:dyDescent="0.25">
      <c r="A1145" s="10" t="s">
        <v>794</v>
      </c>
      <c r="B1145" s="10" t="s">
        <v>222</v>
      </c>
      <c r="C1145" s="60"/>
      <c r="D1145" s="60"/>
      <c r="E1145" s="60">
        <v>81</v>
      </c>
      <c r="F1145" s="60">
        <v>44</v>
      </c>
      <c r="G1145" s="60"/>
      <c r="H1145" s="60"/>
      <c r="I1145" s="22">
        <f t="shared" si="99"/>
        <v>125</v>
      </c>
      <c r="J1145" s="10">
        <v>60</v>
      </c>
    </row>
    <row r="1146" spans="1:10" ht="15.75" x14ac:dyDescent="0.25">
      <c r="A1146" s="10" t="s">
        <v>794</v>
      </c>
      <c r="B1146" s="10" t="s">
        <v>27</v>
      </c>
      <c r="C1146" s="60"/>
      <c r="D1146" s="60"/>
      <c r="E1146" s="60">
        <v>55</v>
      </c>
      <c r="F1146" s="60">
        <v>45</v>
      </c>
      <c r="G1146" s="60"/>
      <c r="H1146" s="60"/>
      <c r="I1146" s="22">
        <f t="shared" si="99"/>
        <v>100</v>
      </c>
      <c r="J1146" s="10">
        <v>38</v>
      </c>
    </row>
    <row r="1147" spans="1:10" ht="15.75" x14ac:dyDescent="0.25">
      <c r="A1147" s="10" t="s">
        <v>794</v>
      </c>
      <c r="B1147" s="10" t="s">
        <v>29</v>
      </c>
      <c r="C1147" s="60"/>
      <c r="D1147" s="60"/>
      <c r="E1147" s="60">
        <v>58</v>
      </c>
      <c r="F1147" s="60">
        <v>37</v>
      </c>
      <c r="G1147" s="60"/>
      <c r="H1147" s="60"/>
      <c r="I1147" s="22">
        <f t="shared" si="99"/>
        <v>95</v>
      </c>
      <c r="J1147" s="10">
        <v>52</v>
      </c>
    </row>
    <row r="1148" spans="1:10" ht="15.75" x14ac:dyDescent="0.25">
      <c r="A1148" s="10" t="s">
        <v>794</v>
      </c>
      <c r="B1148" s="10" t="s">
        <v>795</v>
      </c>
      <c r="C1148" s="60"/>
      <c r="D1148" s="60"/>
      <c r="E1148" s="60">
        <v>80</v>
      </c>
      <c r="F1148" s="60">
        <v>45</v>
      </c>
      <c r="G1148" s="60"/>
      <c r="H1148" s="60"/>
      <c r="I1148" s="22">
        <f t="shared" si="99"/>
        <v>125</v>
      </c>
      <c r="J1148" s="10">
        <v>51</v>
      </c>
    </row>
    <row r="1149" spans="1:10" ht="31.5" x14ac:dyDescent="0.25">
      <c r="A1149" s="10" t="s">
        <v>794</v>
      </c>
      <c r="B1149" s="10" t="s">
        <v>480</v>
      </c>
      <c r="C1149" s="60"/>
      <c r="D1149" s="60"/>
      <c r="E1149" s="60">
        <v>63</v>
      </c>
      <c r="F1149" s="60">
        <v>37</v>
      </c>
      <c r="G1149" s="60"/>
      <c r="H1149" s="60"/>
      <c r="I1149" s="22">
        <f t="shared" si="99"/>
        <v>100</v>
      </c>
      <c r="J1149" s="10">
        <v>32</v>
      </c>
    </row>
    <row r="1150" spans="1:10" ht="31.5" x14ac:dyDescent="0.25">
      <c r="A1150" s="10" t="s">
        <v>794</v>
      </c>
      <c r="B1150" s="10" t="s">
        <v>49</v>
      </c>
      <c r="C1150" s="60"/>
      <c r="D1150" s="60"/>
      <c r="E1150" s="60">
        <v>84</v>
      </c>
      <c r="F1150" s="60">
        <v>41</v>
      </c>
      <c r="G1150" s="60"/>
      <c r="H1150" s="60"/>
      <c r="I1150" s="22">
        <f t="shared" si="99"/>
        <v>125</v>
      </c>
      <c r="J1150" s="10">
        <v>59</v>
      </c>
    </row>
    <row r="1151" spans="1:10" ht="15.75" x14ac:dyDescent="0.25">
      <c r="A1151" s="10" t="s">
        <v>794</v>
      </c>
      <c r="B1151" s="10" t="s">
        <v>796</v>
      </c>
      <c r="C1151" s="60"/>
      <c r="D1151" s="60"/>
      <c r="E1151" s="60">
        <v>49</v>
      </c>
      <c r="F1151" s="60">
        <v>26</v>
      </c>
      <c r="G1151" s="60"/>
      <c r="H1151" s="60"/>
      <c r="I1151" s="22">
        <f t="shared" si="99"/>
        <v>75</v>
      </c>
      <c r="J1151" s="10">
        <v>27</v>
      </c>
    </row>
    <row r="1152" spans="1:10" ht="15.75" x14ac:dyDescent="0.25">
      <c r="A1152" s="73" t="s">
        <v>794</v>
      </c>
      <c r="B1152" s="73" t="s">
        <v>16</v>
      </c>
      <c r="C1152" s="73"/>
      <c r="D1152" s="73"/>
      <c r="E1152" s="73">
        <v>586</v>
      </c>
      <c r="F1152" s="73">
        <v>359</v>
      </c>
      <c r="G1152" s="73"/>
      <c r="H1152" s="73"/>
      <c r="I1152" s="73">
        <f>I1151+I1150+I1149+I1148+I1147+I1146+I1145+I1144+I1143</f>
        <v>945</v>
      </c>
      <c r="J1152" s="73">
        <f>SUM(J1143:J1151)</f>
        <v>388</v>
      </c>
    </row>
    <row r="1153" spans="1:10" ht="18.75" x14ac:dyDescent="0.25">
      <c r="A1153" s="39" t="s">
        <v>799</v>
      </c>
    </row>
    <row r="1154" spans="1:10" ht="15.75" x14ac:dyDescent="0.25">
      <c r="A1154" s="10" t="s">
        <v>800</v>
      </c>
      <c r="B1154" s="10" t="s">
        <v>801</v>
      </c>
      <c r="C1154" s="60"/>
      <c r="D1154" s="60"/>
      <c r="E1154" s="60">
        <v>232</v>
      </c>
      <c r="F1154" s="60">
        <v>38</v>
      </c>
      <c r="G1154" s="60"/>
      <c r="H1154" s="60">
        <v>133</v>
      </c>
      <c r="I1154" s="22">
        <f>H1154+F1154+E1154</f>
        <v>403</v>
      </c>
      <c r="J1154" s="10">
        <v>98</v>
      </c>
    </row>
    <row r="1155" spans="1:10" ht="15.75" x14ac:dyDescent="0.25">
      <c r="A1155" s="73" t="s">
        <v>800</v>
      </c>
      <c r="B1155" s="73" t="s">
        <v>16</v>
      </c>
      <c r="C1155" s="73"/>
      <c r="D1155" s="73"/>
      <c r="E1155" s="73">
        <v>232</v>
      </c>
      <c r="F1155" s="73">
        <v>38</v>
      </c>
      <c r="G1155" s="73"/>
      <c r="H1155" s="73">
        <v>133</v>
      </c>
      <c r="I1155" s="73">
        <f>H1155+F1155+E1155</f>
        <v>403</v>
      </c>
      <c r="J1155" s="73">
        <v>98</v>
      </c>
    </row>
    <row r="1156" spans="1:10" ht="18.75" x14ac:dyDescent="0.25">
      <c r="A1156" s="39" t="s">
        <v>802</v>
      </c>
    </row>
    <row r="1157" spans="1:10" ht="15.75" x14ac:dyDescent="0.25">
      <c r="A1157" s="10" t="s">
        <v>803</v>
      </c>
      <c r="B1157" s="10" t="s">
        <v>226</v>
      </c>
      <c r="C1157" s="60"/>
      <c r="D1157" s="60"/>
      <c r="E1157" s="60">
        <v>80</v>
      </c>
      <c r="F1157" s="60">
        <v>32</v>
      </c>
      <c r="G1157" s="60"/>
      <c r="H1157" s="60"/>
      <c r="I1157" s="22">
        <f t="shared" ref="I1157:I1165" si="100">F1157+E1157</f>
        <v>112</v>
      </c>
      <c r="J1157" s="10">
        <v>42</v>
      </c>
    </row>
    <row r="1158" spans="1:10" ht="31.5" x14ac:dyDescent="0.25">
      <c r="A1158" s="10" t="s">
        <v>803</v>
      </c>
      <c r="B1158" s="10" t="s">
        <v>804</v>
      </c>
      <c r="C1158" s="60"/>
      <c r="D1158" s="60"/>
      <c r="E1158" s="60">
        <v>48</v>
      </c>
      <c r="F1158" s="60">
        <v>25</v>
      </c>
      <c r="G1158" s="60"/>
      <c r="H1158" s="60"/>
      <c r="I1158" s="22">
        <f t="shared" si="100"/>
        <v>73</v>
      </c>
      <c r="J1158" s="10">
        <v>30</v>
      </c>
    </row>
    <row r="1159" spans="1:10" ht="15.75" x14ac:dyDescent="0.25">
      <c r="A1159" s="10" t="s">
        <v>803</v>
      </c>
      <c r="B1159" s="10" t="s">
        <v>113</v>
      </c>
      <c r="C1159" s="60"/>
      <c r="D1159" s="60"/>
      <c r="E1159" s="60">
        <v>33</v>
      </c>
      <c r="F1159" s="60">
        <v>15</v>
      </c>
      <c r="G1159" s="60"/>
      <c r="H1159" s="60"/>
      <c r="I1159" s="22">
        <f t="shared" si="100"/>
        <v>48</v>
      </c>
      <c r="J1159" s="10">
        <v>15</v>
      </c>
    </row>
    <row r="1160" spans="1:10" ht="15.75" x14ac:dyDescent="0.25">
      <c r="A1160" s="10" t="s">
        <v>803</v>
      </c>
      <c r="B1160" s="10" t="s">
        <v>112</v>
      </c>
      <c r="C1160" s="60"/>
      <c r="D1160" s="60"/>
      <c r="E1160" s="60">
        <v>27</v>
      </c>
      <c r="F1160" s="60">
        <v>3</v>
      </c>
      <c r="G1160" s="60"/>
      <c r="H1160" s="60"/>
      <c r="I1160" s="22">
        <f t="shared" si="100"/>
        <v>30</v>
      </c>
      <c r="J1160" s="10">
        <v>12</v>
      </c>
    </row>
    <row r="1161" spans="1:10" ht="15.75" x14ac:dyDescent="0.25">
      <c r="A1161" s="10" t="s">
        <v>803</v>
      </c>
      <c r="B1161" s="10" t="s">
        <v>27</v>
      </c>
      <c r="C1161" s="60"/>
      <c r="D1161" s="60"/>
      <c r="E1161" s="60">
        <v>56</v>
      </c>
      <c r="F1161" s="60">
        <v>94</v>
      </c>
      <c r="G1161" s="60"/>
      <c r="H1161" s="60"/>
      <c r="I1161" s="22">
        <f t="shared" si="100"/>
        <v>150</v>
      </c>
      <c r="J1161" s="10">
        <v>75</v>
      </c>
    </row>
    <row r="1162" spans="1:10" ht="15.75" x14ac:dyDescent="0.25">
      <c r="A1162" s="10" t="s">
        <v>803</v>
      </c>
      <c r="B1162" s="10" t="s">
        <v>306</v>
      </c>
      <c r="C1162" s="60"/>
      <c r="D1162" s="60"/>
      <c r="E1162" s="60">
        <v>8</v>
      </c>
      <c r="F1162" s="60">
        <v>20</v>
      </c>
      <c r="G1162" s="60"/>
      <c r="H1162" s="60"/>
      <c r="I1162" s="22">
        <f t="shared" si="100"/>
        <v>28</v>
      </c>
      <c r="J1162" s="10">
        <v>14</v>
      </c>
    </row>
    <row r="1163" spans="1:10" ht="15.75" x14ac:dyDescent="0.25">
      <c r="A1163" s="10" t="s">
        <v>803</v>
      </c>
      <c r="B1163" s="10" t="s">
        <v>29</v>
      </c>
      <c r="C1163" s="60"/>
      <c r="D1163" s="60"/>
      <c r="E1163" s="60">
        <v>25</v>
      </c>
      <c r="F1163" s="60">
        <v>2</v>
      </c>
      <c r="G1163" s="60"/>
      <c r="H1163" s="60"/>
      <c r="I1163" s="22">
        <f t="shared" si="100"/>
        <v>27</v>
      </c>
      <c r="J1163" s="10">
        <v>0</v>
      </c>
    </row>
    <row r="1164" spans="1:10" ht="15.75" x14ac:dyDescent="0.25">
      <c r="A1164" s="10" t="s">
        <v>803</v>
      </c>
      <c r="B1164" s="10" t="s">
        <v>411</v>
      </c>
      <c r="C1164" s="60"/>
      <c r="D1164" s="60"/>
      <c r="E1164" s="60">
        <v>25</v>
      </c>
      <c r="F1164" s="60">
        <v>2</v>
      </c>
      <c r="G1164" s="60"/>
      <c r="H1164" s="60"/>
      <c r="I1164" s="22">
        <f t="shared" si="100"/>
        <v>27</v>
      </c>
      <c r="J1164" s="10">
        <v>0</v>
      </c>
    </row>
    <row r="1165" spans="1:10" ht="15.75" x14ac:dyDescent="0.25">
      <c r="A1165" s="10" t="s">
        <v>803</v>
      </c>
      <c r="B1165" s="10" t="s">
        <v>31</v>
      </c>
      <c r="C1165" s="60"/>
      <c r="D1165" s="60"/>
      <c r="E1165" s="60">
        <v>2</v>
      </c>
      <c r="F1165" s="60">
        <v>0</v>
      </c>
      <c r="G1165" s="60"/>
      <c r="H1165" s="60"/>
      <c r="I1165" s="22">
        <f t="shared" si="100"/>
        <v>2</v>
      </c>
      <c r="J1165" s="10">
        <v>0</v>
      </c>
    </row>
    <row r="1166" spans="1:10" ht="15.75" x14ac:dyDescent="0.25">
      <c r="A1166" s="73" t="s">
        <v>803</v>
      </c>
      <c r="B1166" s="73" t="s">
        <v>13</v>
      </c>
      <c r="C1166" s="73"/>
      <c r="D1166" s="73"/>
      <c r="E1166" s="73">
        <v>304</v>
      </c>
      <c r="F1166" s="73">
        <f>SUM(F1157:F1165)</f>
        <v>193</v>
      </c>
      <c r="G1166" s="73"/>
      <c r="H1166" s="73"/>
      <c r="I1166" s="73">
        <f>I1165+I1164+I1163+I1162+I1161+I1160+I1159+I1158+I1157</f>
        <v>497</v>
      </c>
      <c r="J1166" s="73">
        <f>SUM(J1157:J1165)</f>
        <v>188</v>
      </c>
    </row>
    <row r="1167" spans="1:10" ht="18.75" x14ac:dyDescent="0.25">
      <c r="A1167" s="39" t="s">
        <v>807</v>
      </c>
    </row>
    <row r="1168" spans="1:10" ht="15.75" x14ac:dyDescent="0.25">
      <c r="A1168" s="10" t="s">
        <v>808</v>
      </c>
      <c r="B1168" s="10" t="s">
        <v>219</v>
      </c>
      <c r="C1168" s="60"/>
      <c r="D1168" s="60"/>
      <c r="E1168" s="60">
        <v>58</v>
      </c>
      <c r="F1168" s="60"/>
      <c r="G1168" s="60"/>
      <c r="H1168" s="60">
        <v>10</v>
      </c>
      <c r="I1168" s="22">
        <f t="shared" ref="I1168:I1175" si="101">H1168+E1168</f>
        <v>68</v>
      </c>
      <c r="J1168" s="10">
        <v>19</v>
      </c>
    </row>
    <row r="1169" spans="1:10" ht="31.5" x14ac:dyDescent="0.25">
      <c r="A1169" s="10" t="s">
        <v>808</v>
      </c>
      <c r="B1169" s="10" t="s">
        <v>809</v>
      </c>
      <c r="C1169" s="60"/>
      <c r="D1169" s="60"/>
      <c r="E1169" s="60">
        <v>16</v>
      </c>
      <c r="F1169" s="60"/>
      <c r="G1169" s="60"/>
      <c r="H1169" s="60">
        <v>0</v>
      </c>
      <c r="I1169" s="22">
        <f t="shared" si="101"/>
        <v>16</v>
      </c>
      <c r="J1169" s="10"/>
    </row>
    <row r="1170" spans="1:10" ht="31.5" x14ac:dyDescent="0.25">
      <c r="A1170" s="10" t="s">
        <v>808</v>
      </c>
      <c r="B1170" s="10" t="s">
        <v>810</v>
      </c>
      <c r="C1170" s="60"/>
      <c r="D1170" s="60"/>
      <c r="E1170" s="60">
        <v>59</v>
      </c>
      <c r="F1170" s="60"/>
      <c r="G1170" s="60"/>
      <c r="H1170" s="60">
        <v>57</v>
      </c>
      <c r="I1170" s="22">
        <f t="shared" si="101"/>
        <v>116</v>
      </c>
      <c r="J1170" s="10">
        <v>47</v>
      </c>
    </row>
    <row r="1171" spans="1:10" ht="15.75" x14ac:dyDescent="0.25">
      <c r="A1171" s="10" t="s">
        <v>808</v>
      </c>
      <c r="B1171" s="10" t="s">
        <v>29</v>
      </c>
      <c r="C1171" s="60"/>
      <c r="D1171" s="60"/>
      <c r="E1171" s="60">
        <v>13</v>
      </c>
      <c r="F1171" s="60"/>
      <c r="G1171" s="60"/>
      <c r="H1171" s="60">
        <v>0</v>
      </c>
      <c r="I1171" s="22">
        <f t="shared" si="101"/>
        <v>13</v>
      </c>
      <c r="J1171" s="10">
        <v>13</v>
      </c>
    </row>
    <row r="1172" spans="1:10" ht="15.75" x14ac:dyDescent="0.25">
      <c r="A1172" s="10" t="s">
        <v>808</v>
      </c>
      <c r="B1172" s="10" t="s">
        <v>31</v>
      </c>
      <c r="C1172" s="60"/>
      <c r="D1172" s="60"/>
      <c r="E1172" s="60">
        <v>23</v>
      </c>
      <c r="F1172" s="60"/>
      <c r="G1172" s="60"/>
      <c r="H1172" s="60">
        <v>0</v>
      </c>
      <c r="I1172" s="22">
        <f t="shared" si="101"/>
        <v>23</v>
      </c>
      <c r="J1172" s="10"/>
    </row>
    <row r="1173" spans="1:10" ht="15.75" x14ac:dyDescent="0.25">
      <c r="A1173" s="10" t="s">
        <v>808</v>
      </c>
      <c r="B1173" s="10" t="s">
        <v>326</v>
      </c>
      <c r="C1173" s="60"/>
      <c r="D1173" s="60"/>
      <c r="E1173" s="60">
        <v>64</v>
      </c>
      <c r="F1173" s="60"/>
      <c r="G1173" s="60"/>
      <c r="H1173" s="60">
        <v>41</v>
      </c>
      <c r="I1173" s="22">
        <f t="shared" si="101"/>
        <v>105</v>
      </c>
      <c r="J1173" s="10">
        <v>29</v>
      </c>
    </row>
    <row r="1174" spans="1:10" ht="31.5" x14ac:dyDescent="0.25">
      <c r="A1174" s="10" t="s">
        <v>808</v>
      </c>
      <c r="B1174" s="10" t="s">
        <v>811</v>
      </c>
      <c r="C1174" s="60"/>
      <c r="D1174" s="60"/>
      <c r="E1174" s="60">
        <v>34</v>
      </c>
      <c r="F1174" s="60"/>
      <c r="G1174" s="60"/>
      <c r="H1174" s="60">
        <v>0</v>
      </c>
      <c r="I1174" s="22">
        <f t="shared" si="101"/>
        <v>34</v>
      </c>
      <c r="J1174" s="10"/>
    </row>
    <row r="1175" spans="1:10" ht="15.75" x14ac:dyDescent="0.25">
      <c r="A1175" s="10" t="s">
        <v>808</v>
      </c>
      <c r="B1175" s="10" t="s">
        <v>226</v>
      </c>
      <c r="C1175" s="60"/>
      <c r="D1175" s="60"/>
      <c r="E1175" s="60">
        <v>29</v>
      </c>
      <c r="F1175" s="60"/>
      <c r="G1175" s="60"/>
      <c r="H1175" s="60">
        <v>0</v>
      </c>
      <c r="I1175" s="22">
        <f t="shared" si="101"/>
        <v>29</v>
      </c>
      <c r="J1175" s="10"/>
    </row>
    <row r="1176" spans="1:10" ht="15.75" x14ac:dyDescent="0.25">
      <c r="A1176" s="73" t="s">
        <v>808</v>
      </c>
      <c r="B1176" s="73" t="s">
        <v>32</v>
      </c>
      <c r="C1176" s="73"/>
      <c r="D1176" s="73"/>
      <c r="E1176" s="73">
        <v>296</v>
      </c>
      <c r="F1176" s="73"/>
      <c r="G1176" s="73"/>
      <c r="H1176" s="73">
        <v>108</v>
      </c>
      <c r="I1176" s="73">
        <f>I1175+I1174+I1173+I1172+I1171+I1170+I1169+I1168</f>
        <v>404</v>
      </c>
      <c r="J1176" s="73">
        <f>SUM(J1168:J1175)</f>
        <v>108</v>
      </c>
    </row>
    <row r="1177" spans="1:10" ht="18.75" x14ac:dyDescent="0.25">
      <c r="A1177" s="39" t="s">
        <v>813</v>
      </c>
    </row>
    <row r="1178" spans="1:10" ht="15.75" x14ac:dyDescent="0.25">
      <c r="A1178" s="10" t="s">
        <v>814</v>
      </c>
      <c r="B1178" s="10" t="s">
        <v>151</v>
      </c>
      <c r="C1178" s="60"/>
      <c r="D1178" s="60"/>
      <c r="E1178" s="60"/>
      <c r="F1178" s="60">
        <v>78</v>
      </c>
      <c r="G1178" s="60"/>
      <c r="H1178" s="60"/>
      <c r="I1178" s="22">
        <f>F1178</f>
        <v>78</v>
      </c>
      <c r="J1178" s="10">
        <v>30</v>
      </c>
    </row>
    <row r="1179" spans="1:10" ht="15.75" x14ac:dyDescent="0.25">
      <c r="A1179" s="10" t="s">
        <v>814</v>
      </c>
      <c r="B1179" s="10" t="s">
        <v>158</v>
      </c>
      <c r="C1179" s="60"/>
      <c r="D1179" s="60"/>
      <c r="E1179" s="60"/>
      <c r="F1179" s="60">
        <v>179</v>
      </c>
      <c r="G1179" s="60"/>
      <c r="H1179" s="60"/>
      <c r="I1179" s="22">
        <f>F1179</f>
        <v>179</v>
      </c>
      <c r="J1179" s="10">
        <v>42</v>
      </c>
    </row>
    <row r="1180" spans="1:10" ht="15.75" x14ac:dyDescent="0.25">
      <c r="A1180" s="10" t="s">
        <v>814</v>
      </c>
      <c r="B1180" s="10" t="s">
        <v>149</v>
      </c>
      <c r="C1180" s="60"/>
      <c r="D1180" s="60"/>
      <c r="E1180" s="60"/>
      <c r="F1180" s="60">
        <v>27</v>
      </c>
      <c r="G1180" s="60"/>
      <c r="H1180" s="60"/>
      <c r="I1180" s="22">
        <f>F1180</f>
        <v>27</v>
      </c>
      <c r="J1180" s="10">
        <v>19</v>
      </c>
    </row>
    <row r="1181" spans="1:10" ht="15.75" x14ac:dyDescent="0.25">
      <c r="A1181" s="73" t="s">
        <v>814</v>
      </c>
      <c r="B1181" s="73" t="s">
        <v>16</v>
      </c>
      <c r="C1181" s="73"/>
      <c r="D1181" s="73"/>
      <c r="E1181" s="73"/>
      <c r="F1181" s="73">
        <v>284</v>
      </c>
      <c r="G1181" s="73"/>
      <c r="H1181" s="73"/>
      <c r="I1181" s="73">
        <f>I1180+I1179+I1178</f>
        <v>284</v>
      </c>
      <c r="J1181" s="73">
        <f>SUM(J1178:J1180)</f>
        <v>91</v>
      </c>
    </row>
    <row r="1182" spans="1:10" ht="18.75" x14ac:dyDescent="0.25">
      <c r="A1182" s="39" t="s">
        <v>815</v>
      </c>
    </row>
    <row r="1183" spans="1:10" ht="15.75" x14ac:dyDescent="0.25">
      <c r="A1183" s="10" t="s">
        <v>816</v>
      </c>
      <c r="B1183" s="10" t="s">
        <v>27</v>
      </c>
      <c r="C1183" s="60"/>
      <c r="D1183" s="60"/>
      <c r="E1183" s="60">
        <v>59</v>
      </c>
      <c r="F1183" s="60">
        <v>44</v>
      </c>
      <c r="G1183" s="60"/>
      <c r="H1183" s="60">
        <v>62</v>
      </c>
      <c r="I1183" s="22">
        <f t="shared" ref="I1183:I1190" si="102">H1183+F1183+E1183</f>
        <v>165</v>
      </c>
      <c r="J1183" s="10">
        <v>54</v>
      </c>
    </row>
    <row r="1184" spans="1:10" ht="15.75" x14ac:dyDescent="0.25">
      <c r="A1184" s="10" t="s">
        <v>816</v>
      </c>
      <c r="B1184" s="10" t="s">
        <v>29</v>
      </c>
      <c r="C1184" s="60"/>
      <c r="D1184" s="60"/>
      <c r="E1184" s="60">
        <v>0</v>
      </c>
      <c r="F1184" s="60">
        <v>0</v>
      </c>
      <c r="G1184" s="60"/>
      <c r="H1184" s="60">
        <v>0</v>
      </c>
      <c r="I1184" s="22">
        <f t="shared" si="102"/>
        <v>0</v>
      </c>
      <c r="J1184" s="10"/>
    </row>
    <row r="1185" spans="1:11" ht="15.75" x14ac:dyDescent="0.25">
      <c r="A1185" s="10" t="s">
        <v>816</v>
      </c>
      <c r="B1185" s="10" t="s">
        <v>366</v>
      </c>
      <c r="C1185" s="60"/>
      <c r="D1185" s="60"/>
      <c r="E1185" s="60">
        <v>5</v>
      </c>
      <c r="F1185" s="60">
        <v>0</v>
      </c>
      <c r="G1185" s="60"/>
      <c r="H1185" s="60">
        <v>0</v>
      </c>
      <c r="I1185" s="22">
        <f t="shared" si="102"/>
        <v>5</v>
      </c>
      <c r="J1185" s="10"/>
    </row>
    <row r="1186" spans="1:11" ht="15.75" x14ac:dyDescent="0.25">
      <c r="A1186" s="10" t="s">
        <v>816</v>
      </c>
      <c r="B1186" s="10" t="s">
        <v>212</v>
      </c>
      <c r="C1186" s="60"/>
      <c r="D1186" s="60"/>
      <c r="E1186" s="60">
        <v>29</v>
      </c>
      <c r="F1186" s="60">
        <v>18</v>
      </c>
      <c r="G1186" s="60"/>
      <c r="H1186" s="60">
        <v>0</v>
      </c>
      <c r="I1186" s="22">
        <f t="shared" si="102"/>
        <v>47</v>
      </c>
      <c r="J1186" s="10">
        <v>21</v>
      </c>
    </row>
    <row r="1187" spans="1:11" ht="15.75" x14ac:dyDescent="0.25">
      <c r="A1187" s="10" t="s">
        <v>816</v>
      </c>
      <c r="B1187" s="10" t="s">
        <v>73</v>
      </c>
      <c r="C1187" s="60"/>
      <c r="D1187" s="60"/>
      <c r="E1187" s="60">
        <v>2</v>
      </c>
      <c r="F1187" s="60">
        <v>0</v>
      </c>
      <c r="G1187" s="60"/>
      <c r="H1187" s="60">
        <v>0</v>
      </c>
      <c r="I1187" s="22">
        <f t="shared" si="102"/>
        <v>2</v>
      </c>
      <c r="J1187" s="10"/>
    </row>
    <row r="1188" spans="1:11" ht="15.75" x14ac:dyDescent="0.25">
      <c r="A1188" s="10" t="s">
        <v>816</v>
      </c>
      <c r="B1188" s="10" t="s">
        <v>817</v>
      </c>
      <c r="C1188" s="60"/>
      <c r="D1188" s="60"/>
      <c r="E1188" s="60">
        <v>30</v>
      </c>
      <c r="F1188" s="60">
        <v>5</v>
      </c>
      <c r="G1188" s="60"/>
      <c r="H1188" s="60">
        <v>0</v>
      </c>
      <c r="I1188" s="22">
        <f t="shared" si="102"/>
        <v>35</v>
      </c>
      <c r="J1188" s="10">
        <v>13</v>
      </c>
    </row>
    <row r="1189" spans="1:11" ht="47.25" x14ac:dyDescent="0.25">
      <c r="A1189" s="10" t="s">
        <v>816</v>
      </c>
      <c r="B1189" s="10" t="s">
        <v>818</v>
      </c>
      <c r="C1189" s="60"/>
      <c r="D1189" s="60"/>
      <c r="E1189" s="60">
        <v>40</v>
      </c>
      <c r="F1189" s="60">
        <v>11</v>
      </c>
      <c r="G1189" s="60"/>
      <c r="H1189" s="60">
        <v>0</v>
      </c>
      <c r="I1189" s="22">
        <f t="shared" si="102"/>
        <v>51</v>
      </c>
      <c r="J1189" s="10">
        <v>13</v>
      </c>
    </row>
    <row r="1190" spans="1:11" ht="31.5" x14ac:dyDescent="0.25">
      <c r="A1190" s="10" t="s">
        <v>816</v>
      </c>
      <c r="B1190" s="10" t="s">
        <v>819</v>
      </c>
      <c r="C1190" s="60"/>
      <c r="D1190" s="60"/>
      <c r="E1190" s="60">
        <v>3</v>
      </c>
      <c r="F1190" s="60">
        <v>0</v>
      </c>
      <c r="G1190" s="60"/>
      <c r="H1190" s="60">
        <v>0</v>
      </c>
      <c r="I1190" s="22">
        <f t="shared" si="102"/>
        <v>3</v>
      </c>
      <c r="J1190" s="10"/>
    </row>
    <row r="1191" spans="1:11" ht="15.75" x14ac:dyDescent="0.25">
      <c r="A1191" s="73" t="s">
        <v>816</v>
      </c>
      <c r="B1191" s="73" t="s">
        <v>32</v>
      </c>
      <c r="C1191" s="73"/>
      <c r="D1191" s="73"/>
      <c r="E1191" s="73">
        <v>168</v>
      </c>
      <c r="F1191" s="73">
        <v>78</v>
      </c>
      <c r="G1191" s="73"/>
      <c r="H1191" s="73">
        <v>62</v>
      </c>
      <c r="I1191" s="73">
        <f>SUM(I1183:I1190)</f>
        <v>308</v>
      </c>
      <c r="J1191" s="73">
        <f>SUM(J1183:J1190)</f>
        <v>101</v>
      </c>
    </row>
    <row r="1192" spans="1:11" ht="25.5" customHeight="1" x14ac:dyDescent="0.25">
      <c r="A1192" s="114"/>
      <c r="B1192" s="114"/>
      <c r="C1192" s="120">
        <f>C785+C776+C769+C763+C759+C753+C743+C722+C716+C705+C698+C691+C683+C678+C670+C665+C645+C642+C601+C597+C587+C575+C569+C559+C550+C546+C538+C532+C525+C512+C504+C495+C489+C484+C479+C464+C458+C451+C444+C433+C424+C421+C414+C401+C393+C385+C379+C368+C361+C353+C345+C333+C322+C314+C311+C303+C288+C284+C280+C277+C274+C271+C257+C250+C240+C230+C206+C202+C186+C173+C167+C164+C160+C153+C147+C134+C131+C125+C118+C115+C107+C101+C87+C75+C63+C57+C51+C44+C32+C25+C16</f>
        <v>6114</v>
      </c>
      <c r="D1192" s="115">
        <f>D1191+D1181+D1176+D1166+D1155+D1152+D1141+D1135+D1130+D1116+D1113+D1105+D1096+D1092+D1085+D1069+D1064+D1059+D1054+D1048+D1043+D1036+D1028+D1023+D1016+D1010+D1007+D1002+D997+D989+D980+D973+D967+D960+D949+D943+D935+D930+D920+D915+D908+D905+D902+D893+D885+D874+D867+D862+D857+D852+D843+D833+D821+D812+D808+D798+D793+D785+D776+D769+D763+D759+D753+D743+D722+D716+D705+D698+D691+D683+D678+D670+D665+D645+D642+D610+D601+D597+D587+D575+D569+D559+D550+D546+D538+D532+D525+D512+D504+D495+D489+D484+D479+D464+D458+D451+D444+D433+D424+D421+D414+D401+D393+D385+D379+D368+D361+D353+D345+D333+D322+D314+D311+D303+D288+D284+D280+D277+D274+D271+D257+D250+D240+D230+D206+D202+D186+D173+D167+D164+D160+D153+D147+D134+D131+D125+D118+D115+D107+D101+D87+D75+D63+D57+D51+D44+D32+D25+D16</f>
        <v>5571</v>
      </c>
      <c r="E1192" s="115">
        <f t="shared" ref="E1192:H1192" si="103">E1191+E1181+E1176+E1166+E1155+E1152+E1141+E1135+E1130+E1116+E1113+E1105+E1096+E1092+E1085+E1069+E1064+E1059+E1054+E1048+E1043+E1036+E1028+E1023+E1016+E1010+E1007+E1002+E997+E989+E980+E973+E967+E960+E949+E943+E935+E930+E920+E915+E908+E905+E902+E893+E885+E874+E867+E862+E857+E852+E843+E833+E821+E812+E808+E798+E793+E785+E776+E769+E763+E759+E753+E743+E722+E716+E705+E698+E691+E683+E678+E670+E665+E645+E642+E610+E601+E597+E587+E575+E569+E559+E550+E546+E538+E532+E525+E512+E504+E495+E489+E484+E479+E464+E458+E451+E444+E433+E424+E421+E414+E401+E393+E385+E379+E368+E361+E353+E345+E333+E322+E314+E311+E303+E288+E284+E280+E277+E274+E271+E257+E250+E240+E230+E206+E202+E186+E173+E167+E164+E160+E153+E147+E134+E131+E125+E118+E115+E107+E101+E87+E75+E63+E57+E51+E44+E32+E25+E16</f>
        <v>41449</v>
      </c>
      <c r="F1192" s="115">
        <f t="shared" si="103"/>
        <v>28358</v>
      </c>
      <c r="G1192" s="115">
        <f t="shared" si="103"/>
        <v>725</v>
      </c>
      <c r="H1192" s="115">
        <f t="shared" si="103"/>
        <v>13774</v>
      </c>
      <c r="I1192" s="116">
        <f t="shared" ref="I1192" si="104">I1191+I1181+I1176+I1166+I1155+I1152+I1141+I1135+I1130+I1116+I1113+I1105+I1096+I1092+I1085+I1069+I1064+I1059+I1054+I1048+I1043+I1036+I1028+I1023+I1016+I1010+I1007+I1002+I997+I989+I980+I973+I967+I960+I949+I943+I935+I930+I920+I915+I908+I905+I902+I893+I885+I874+I867+I862+I857+I852+I843+I833+I821+I812+I808+I798+I793+I785+I776+I769+I763+I759+I753+I743+I722+I716+I705+I698+I691+I683+I678+I670+I665+I645+I642+I610+I601+I597+I587+I575+I569+I559+I550+I546+I538+I532+I525+I512+I504+I495+I489+I484+I479+I464+I458+I451+I444+I433+I424+I421+I414+I401+I393+I385+I379+I368+I361+I353+I345+I333+I322+I314+I311+I303+I288+I284+I280+I277+I274+I271+I257+I250+I240+I230+I206+I202+I186+I173+I167+I164+I160+I153+I147+I134+I131+I125+I118+I115+I107+I101+I87+I75+I63+I57+I51+I44+I32+I25+I16</f>
        <v>95991</v>
      </c>
      <c r="J1192" s="116">
        <f t="shared" ref="J1192" si="105">J1191+J1181+J1176+J1166+J1155+J1152+J1141+J1135+J1130+J1116+J1113+J1105+J1096+J1092+J1085+J1069+J1064+J1059+J1054+J1048+J1043+J1036+J1028+J1023+J1016+J1010+J1007+J1002+J997+J989+J980+J973+J967+J960+J949+J943+J935+J930+J920+J915+J908+J905+J902+J893+J885+J874+J867+J862+J857+J852+J843+J833+J821+J812+J808+J798+J793+J785+J776+J769+J763+J759+J753+J743+J722+J716+J705+J698+J691+J683+J678+J670+J665+J645+J642+J610+J601+J597+J587+J575+J569+J559+J550+J546+J538+J532+J525+J512+J504+J495+J489+J484+J479+J464+J458+J451+J444+J433+J424+J421+J414+J401+J393+J385+J379+J368+J361+J353+J345+J333+J322+J314+J311+J303+J288+J284+J280+J277+J274+J271+J257+J250+J240+J230+J206+J202+J186+J173+J167+J164+J160+J153+J147+J134+J131+J125+J118+J115+J107+J101+J87+J75+J63+J57+J51+J44+J32+J25+J16</f>
        <v>28943</v>
      </c>
      <c r="K1192" s="124">
        <f>H1192+G1192+F1192+E1192+D1192+C1192</f>
        <v>95991</v>
      </c>
    </row>
    <row r="1193" spans="1:11" x14ac:dyDescent="0.25">
      <c r="A1193" s="2"/>
      <c r="B1193" s="2"/>
      <c r="C1193" s="91">
        <v>6114</v>
      </c>
      <c r="D1193" s="91">
        <v>5571</v>
      </c>
      <c r="E1193" s="91">
        <v>41449</v>
      </c>
      <c r="F1193" s="91">
        <v>28358</v>
      </c>
      <c r="G1193" s="91">
        <v>725</v>
      </c>
      <c r="H1193" s="91">
        <v>13774</v>
      </c>
      <c r="I1193" s="2">
        <v>95991</v>
      </c>
      <c r="J1193" s="2">
        <v>28943</v>
      </c>
    </row>
    <row r="1194" spans="1:11" x14ac:dyDescent="0.25">
      <c r="A1194" s="2"/>
      <c r="B1194" s="2"/>
      <c r="C1194" s="91"/>
      <c r="D1194" s="91"/>
      <c r="E1194" s="91"/>
      <c r="F1194" s="91"/>
      <c r="G1194" s="91"/>
      <c r="H1194" s="91"/>
      <c r="I1194" s="2"/>
      <c r="J1194" s="2"/>
    </row>
  </sheetData>
  <mergeCells count="57">
    <mergeCell ref="A154:J154"/>
    <mergeCell ref="A116:J116"/>
    <mergeCell ref="A119:J119"/>
    <mergeCell ref="A126:J126"/>
    <mergeCell ref="A132:J132"/>
    <mergeCell ref="A135:J135"/>
    <mergeCell ref="A148:J148"/>
    <mergeCell ref="C4:D4"/>
    <mergeCell ref="E4:F4"/>
    <mergeCell ref="G4:H4"/>
    <mergeCell ref="C3:H3"/>
    <mergeCell ref="A108:J108"/>
    <mergeCell ref="A6:I6"/>
    <mergeCell ref="A17:I17"/>
    <mergeCell ref="A26:I26"/>
    <mergeCell ref="A33:J33"/>
    <mergeCell ref="A45:J45"/>
    <mergeCell ref="A52:J52"/>
    <mergeCell ref="A58:J58"/>
    <mergeCell ref="A64:J64"/>
    <mergeCell ref="A76:J76"/>
    <mergeCell ref="A88:J88"/>
    <mergeCell ref="A102:J102"/>
    <mergeCell ref="A207:J207"/>
    <mergeCell ref="A231:J231"/>
    <mergeCell ref="A241:J241"/>
    <mergeCell ref="A251:J251"/>
    <mergeCell ref="A161:J161"/>
    <mergeCell ref="A165:J165"/>
    <mergeCell ref="A168:J168"/>
    <mergeCell ref="A174:J174"/>
    <mergeCell ref="A187:J187"/>
    <mergeCell ref="A380:J380"/>
    <mergeCell ref="A386:J386"/>
    <mergeCell ref="A394:J394"/>
    <mergeCell ref="A402:J402"/>
    <mergeCell ref="A323:J323"/>
    <mergeCell ref="A334:J334"/>
    <mergeCell ref="A346:J346"/>
    <mergeCell ref="A354:J354"/>
    <mergeCell ref="A362:J362"/>
    <mergeCell ref="A3:A5"/>
    <mergeCell ref="B3:B5"/>
    <mergeCell ref="I3:I5"/>
    <mergeCell ref="J3:J5"/>
    <mergeCell ref="A369:J369"/>
    <mergeCell ref="A285:J285"/>
    <mergeCell ref="A289:J289"/>
    <mergeCell ref="A304:J304"/>
    <mergeCell ref="A312:J312"/>
    <mergeCell ref="A315:J315"/>
    <mergeCell ref="A258:J258"/>
    <mergeCell ref="A272:J272"/>
    <mergeCell ref="A275:J275"/>
    <mergeCell ref="A278:J278"/>
    <mergeCell ref="A281:J281"/>
    <mergeCell ref="A203:J203"/>
  </mergeCells>
  <hyperlinks>
    <hyperlink ref="B363" display="Дизайн (по отраслям)"/>
    <hyperlink ref="B364" display="Организация перевозок и управление на автомобильном транспорте"/>
    <hyperlink ref="B365" display="Техническое обслуживание средств вычислительной техники и компьютерных сетей"/>
    <hyperlink ref="B366" display="Экономика и бухгалтерский учет (по отраслям)"/>
    <hyperlink ref="B367" display="Электроснабжение (по отраслям)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9"/>
  <sheetViews>
    <sheetView workbookViewId="0">
      <selection activeCell="C1" sqref="C1:K3"/>
    </sheetView>
  </sheetViews>
  <sheetFormatPr defaultRowHeight="15" x14ac:dyDescent="0.25"/>
  <cols>
    <col min="3" max="3" width="30" customWidth="1"/>
  </cols>
  <sheetData>
    <row r="1" spans="1:11" x14ac:dyDescent="0.25">
      <c r="A1" s="198" t="s">
        <v>929</v>
      </c>
      <c r="B1" s="203" t="s">
        <v>54</v>
      </c>
      <c r="C1" s="206" t="s">
        <v>18</v>
      </c>
      <c r="D1" s="216" t="s">
        <v>0</v>
      </c>
      <c r="E1" s="217"/>
      <c r="F1" s="217"/>
      <c r="G1" s="217"/>
      <c r="H1" s="217"/>
      <c r="I1" s="218"/>
      <c r="J1" s="209" t="s">
        <v>51</v>
      </c>
      <c r="K1" s="212" t="s">
        <v>19</v>
      </c>
    </row>
    <row r="2" spans="1:11" ht="15.75" x14ac:dyDescent="0.25">
      <c r="A2" s="198"/>
      <c r="B2" s="204"/>
      <c r="C2" s="207"/>
      <c r="D2" s="215" t="s">
        <v>844</v>
      </c>
      <c r="E2" s="215"/>
      <c r="F2" s="215" t="s">
        <v>846</v>
      </c>
      <c r="G2" s="215"/>
      <c r="H2" s="215" t="s">
        <v>847</v>
      </c>
      <c r="I2" s="215"/>
      <c r="J2" s="210"/>
      <c r="K2" s="213"/>
    </row>
    <row r="3" spans="1:11" ht="43.5" x14ac:dyDescent="0.25">
      <c r="A3" s="198"/>
      <c r="B3" s="205"/>
      <c r="C3" s="208"/>
      <c r="D3" s="134" t="s">
        <v>843</v>
      </c>
      <c r="E3" s="134" t="s">
        <v>849</v>
      </c>
      <c r="F3" s="134" t="s">
        <v>843</v>
      </c>
      <c r="G3" s="134" t="s">
        <v>849</v>
      </c>
      <c r="H3" s="134" t="s">
        <v>843</v>
      </c>
      <c r="I3" s="134" t="s">
        <v>849</v>
      </c>
      <c r="J3" s="211"/>
      <c r="K3" s="214"/>
    </row>
    <row r="4" spans="1:11" ht="31.5" x14ac:dyDescent="0.25">
      <c r="A4" t="s">
        <v>910</v>
      </c>
      <c r="B4" s="10" t="s">
        <v>117</v>
      </c>
      <c r="C4" s="10" t="s">
        <v>126</v>
      </c>
      <c r="D4" s="60">
        <v>0</v>
      </c>
      <c r="E4" s="60">
        <v>0</v>
      </c>
      <c r="F4" s="60">
        <v>25</v>
      </c>
      <c r="G4" s="60">
        <v>14</v>
      </c>
      <c r="H4" s="60"/>
      <c r="I4" s="60">
        <v>0</v>
      </c>
      <c r="J4" s="22">
        <f>I4+H4+G4+F4+E4+D4</f>
        <v>39</v>
      </c>
      <c r="K4" s="10"/>
    </row>
    <row r="5" spans="1:11" ht="47.25" x14ac:dyDescent="0.25">
      <c r="A5" t="s">
        <v>910</v>
      </c>
      <c r="B5" s="10" t="s">
        <v>247</v>
      </c>
      <c r="C5" s="10" t="s">
        <v>239</v>
      </c>
      <c r="D5" s="60"/>
      <c r="E5" s="60"/>
      <c r="F5" s="60">
        <v>43</v>
      </c>
      <c r="G5" s="60">
        <v>37</v>
      </c>
      <c r="H5" s="60"/>
      <c r="I5" s="60">
        <v>6</v>
      </c>
      <c r="J5" s="22">
        <f>I5+H5+G5+F5</f>
        <v>86</v>
      </c>
      <c r="K5" s="97">
        <v>27</v>
      </c>
    </row>
    <row r="6" spans="1:11" ht="31.5" x14ac:dyDescent="0.25">
      <c r="A6" t="s">
        <v>910</v>
      </c>
      <c r="B6" s="10" t="s">
        <v>249</v>
      </c>
      <c r="C6" s="10" t="s">
        <v>251</v>
      </c>
      <c r="D6" s="60"/>
      <c r="E6" s="60"/>
      <c r="F6" s="60">
        <v>72</v>
      </c>
      <c r="G6" s="60">
        <v>52</v>
      </c>
      <c r="H6" s="60"/>
      <c r="I6" s="60">
        <v>0</v>
      </c>
      <c r="J6" s="22">
        <f>I6+H6+G6+F6</f>
        <v>124</v>
      </c>
      <c r="K6" s="10">
        <v>61</v>
      </c>
    </row>
    <row r="7" spans="1:11" ht="31.5" x14ac:dyDescent="0.25">
      <c r="A7" t="s">
        <v>910</v>
      </c>
      <c r="B7" s="10" t="s">
        <v>300</v>
      </c>
      <c r="C7" s="10" t="s">
        <v>295</v>
      </c>
      <c r="D7" s="60"/>
      <c r="E7" s="60"/>
      <c r="F7" s="60">
        <v>32</v>
      </c>
      <c r="G7" s="60">
        <v>9</v>
      </c>
      <c r="H7" s="60"/>
      <c r="I7" s="60"/>
      <c r="J7" s="22">
        <f>G7+F7</f>
        <v>41</v>
      </c>
      <c r="K7" s="10">
        <v>16</v>
      </c>
    </row>
    <row r="8" spans="1:11" ht="31.5" x14ac:dyDescent="0.25">
      <c r="A8" t="s">
        <v>910</v>
      </c>
      <c r="B8" s="10" t="s">
        <v>474</v>
      </c>
      <c r="C8" s="10" t="s">
        <v>239</v>
      </c>
      <c r="D8" s="60"/>
      <c r="E8" s="60"/>
      <c r="F8" s="60">
        <v>69</v>
      </c>
      <c r="G8" s="60">
        <v>31</v>
      </c>
      <c r="H8" s="60"/>
      <c r="I8" s="60">
        <v>60</v>
      </c>
      <c r="J8" s="22">
        <f>I8+G8+F8</f>
        <v>160</v>
      </c>
      <c r="K8" s="10">
        <v>59</v>
      </c>
    </row>
    <row r="9" spans="1:11" ht="47.25" x14ac:dyDescent="0.25">
      <c r="A9" t="s">
        <v>910</v>
      </c>
      <c r="B9" s="10" t="s">
        <v>541</v>
      </c>
      <c r="C9" s="10" t="s">
        <v>547</v>
      </c>
      <c r="D9" s="60"/>
      <c r="E9" s="60"/>
      <c r="F9" s="60">
        <v>55</v>
      </c>
      <c r="G9" s="60">
        <v>0</v>
      </c>
      <c r="H9" s="60"/>
      <c r="I9" s="60">
        <v>0</v>
      </c>
      <c r="J9" s="22">
        <f>I9+G9+F9+E9+D9</f>
        <v>55</v>
      </c>
      <c r="K9" s="10">
        <v>17</v>
      </c>
    </row>
    <row r="10" spans="1:11" ht="15.75" x14ac:dyDescent="0.25">
      <c r="A10" s="119"/>
      <c r="B10" s="22"/>
      <c r="C10" s="22"/>
      <c r="D10" s="22">
        <f>SUM(D4:D9)</f>
        <v>0</v>
      </c>
      <c r="E10" s="22">
        <f>SUM(E4:E9)</f>
        <v>0</v>
      </c>
      <c r="F10" s="22">
        <f>SUM(F4:F9)</f>
        <v>296</v>
      </c>
      <c r="G10" s="22">
        <f>SUM(G4:G9)</f>
        <v>143</v>
      </c>
      <c r="H10" s="22"/>
      <c r="I10" s="22">
        <f>SUM(I4:I9)</f>
        <v>66</v>
      </c>
      <c r="J10" s="22">
        <f>SUM(J4:J9)</f>
        <v>505</v>
      </c>
      <c r="K10" s="22">
        <f>SUM(K4:K9)</f>
        <v>180</v>
      </c>
    </row>
    <row r="11" spans="1:11" ht="15.75" x14ac:dyDescent="0.25">
      <c r="A11" t="s">
        <v>903</v>
      </c>
      <c r="B11" s="10" t="s">
        <v>66</v>
      </c>
      <c r="C11" s="10" t="s">
        <v>74</v>
      </c>
      <c r="D11" s="60">
        <v>0</v>
      </c>
      <c r="E11" s="60">
        <v>0</v>
      </c>
      <c r="F11" s="60">
        <v>117</v>
      </c>
      <c r="G11" s="60">
        <v>65</v>
      </c>
      <c r="H11" s="60">
        <v>0</v>
      </c>
      <c r="I11" s="60">
        <v>0</v>
      </c>
      <c r="J11" s="22">
        <f>I11+H11+G11+F11+E11+D11</f>
        <v>182</v>
      </c>
      <c r="K11" s="10">
        <v>74</v>
      </c>
    </row>
    <row r="12" spans="1:11" ht="15.75" x14ac:dyDescent="0.25">
      <c r="A12" t="s">
        <v>903</v>
      </c>
      <c r="B12" s="10" t="s">
        <v>94</v>
      </c>
      <c r="C12" s="10" t="s">
        <v>97</v>
      </c>
      <c r="D12" s="60">
        <v>57</v>
      </c>
      <c r="E12" s="60"/>
      <c r="F12" s="60">
        <v>6</v>
      </c>
      <c r="G12" s="60">
        <v>6</v>
      </c>
      <c r="H12" s="60"/>
      <c r="I12" s="60">
        <v>0</v>
      </c>
      <c r="J12" s="22">
        <f>I12+H12+G12+F12+E12+D12</f>
        <v>69</v>
      </c>
      <c r="K12" s="10">
        <v>23</v>
      </c>
    </row>
    <row r="13" spans="1:11" ht="47.25" x14ac:dyDescent="0.25">
      <c r="A13" t="s">
        <v>903</v>
      </c>
      <c r="B13" s="10" t="s">
        <v>247</v>
      </c>
      <c r="C13" s="10" t="s">
        <v>236</v>
      </c>
      <c r="D13" s="60"/>
      <c r="E13" s="60"/>
      <c r="F13" s="60">
        <v>28</v>
      </c>
      <c r="G13" s="60">
        <v>11</v>
      </c>
      <c r="H13" s="60"/>
      <c r="I13" s="60">
        <v>0</v>
      </c>
      <c r="J13" s="22">
        <f>I13+H13+G13+F13</f>
        <v>39</v>
      </c>
      <c r="K13" s="97">
        <v>16</v>
      </c>
    </row>
    <row r="14" spans="1:11" ht="47.25" x14ac:dyDescent="0.25">
      <c r="A14" t="s">
        <v>903</v>
      </c>
      <c r="B14" s="10" t="s">
        <v>324</v>
      </c>
      <c r="C14" s="10" t="s">
        <v>328</v>
      </c>
      <c r="D14" s="60"/>
      <c r="E14" s="60"/>
      <c r="F14" s="60">
        <v>25</v>
      </c>
      <c r="G14" s="60">
        <v>10</v>
      </c>
      <c r="H14" s="60"/>
      <c r="I14" s="60"/>
      <c r="J14" s="22">
        <f>G14+F14</f>
        <v>35</v>
      </c>
      <c r="K14" s="10">
        <v>17</v>
      </c>
    </row>
    <row r="15" spans="1:11" ht="31.5" x14ac:dyDescent="0.25">
      <c r="A15" t="s">
        <v>903</v>
      </c>
      <c r="B15" s="10" t="s">
        <v>398</v>
      </c>
      <c r="C15" s="10" t="s">
        <v>74</v>
      </c>
      <c r="D15" s="60"/>
      <c r="E15" s="60"/>
      <c r="F15" s="60">
        <v>31</v>
      </c>
      <c r="G15" s="60">
        <v>36</v>
      </c>
      <c r="H15" s="60"/>
      <c r="I15" s="60">
        <v>0</v>
      </c>
      <c r="J15" s="22">
        <f>I15+G15+F15+E15</f>
        <v>67</v>
      </c>
      <c r="K15" s="10">
        <v>15</v>
      </c>
    </row>
    <row r="16" spans="1:11" ht="15.75" x14ac:dyDescent="0.25">
      <c r="A16" t="s">
        <v>903</v>
      </c>
      <c r="B16" s="10" t="s">
        <v>469</v>
      </c>
      <c r="C16" s="10" t="s">
        <v>236</v>
      </c>
      <c r="D16" s="60"/>
      <c r="E16" s="60"/>
      <c r="F16" s="60">
        <v>62</v>
      </c>
      <c r="G16" s="60">
        <v>23</v>
      </c>
      <c r="H16" s="60"/>
      <c r="I16" s="60"/>
      <c r="J16" s="22">
        <f>G16+F16</f>
        <v>85</v>
      </c>
      <c r="K16" s="10">
        <v>29</v>
      </c>
    </row>
    <row r="17" spans="1:11" ht="31.5" x14ac:dyDescent="0.25">
      <c r="A17" t="s">
        <v>903</v>
      </c>
      <c r="B17" s="10" t="s">
        <v>474</v>
      </c>
      <c r="C17" s="10" t="s">
        <v>475</v>
      </c>
      <c r="D17" s="60"/>
      <c r="E17" s="60"/>
      <c r="F17" s="60">
        <v>31</v>
      </c>
      <c r="G17" s="60">
        <v>16</v>
      </c>
      <c r="H17" s="60"/>
      <c r="I17" s="60">
        <v>23</v>
      </c>
      <c r="J17" s="22">
        <f>I17+G17+F17</f>
        <v>70</v>
      </c>
      <c r="K17" s="10">
        <v>39</v>
      </c>
    </row>
    <row r="18" spans="1:11" ht="31.5" x14ac:dyDescent="0.25">
      <c r="A18" t="s">
        <v>903</v>
      </c>
      <c r="B18" s="10" t="s">
        <v>474</v>
      </c>
      <c r="C18" s="10" t="s">
        <v>74</v>
      </c>
      <c r="D18" s="60"/>
      <c r="E18" s="60"/>
      <c r="F18" s="60">
        <v>32</v>
      </c>
      <c r="G18" s="60">
        <v>0</v>
      </c>
      <c r="H18" s="60"/>
      <c r="I18" s="60">
        <v>40</v>
      </c>
      <c r="J18" s="22">
        <f>I18+G18+F18</f>
        <v>72</v>
      </c>
      <c r="K18" s="10">
        <v>26</v>
      </c>
    </row>
    <row r="19" spans="1:11" ht="47.25" x14ac:dyDescent="0.25">
      <c r="A19" t="s">
        <v>903</v>
      </c>
      <c r="B19" s="10" t="s">
        <v>492</v>
      </c>
      <c r="C19" s="10" t="s">
        <v>495</v>
      </c>
      <c r="D19" s="60">
        <v>41</v>
      </c>
      <c r="E19" s="60"/>
      <c r="F19" s="60">
        <v>1</v>
      </c>
      <c r="G19" s="60">
        <v>2</v>
      </c>
      <c r="H19" s="60">
        <v>2</v>
      </c>
      <c r="I19" s="60">
        <v>43</v>
      </c>
      <c r="J19" s="22">
        <f>I19+H19+G19+F19+E19+D19</f>
        <v>89</v>
      </c>
      <c r="K19" s="10">
        <v>16</v>
      </c>
    </row>
    <row r="20" spans="1:11" ht="47.25" x14ac:dyDescent="0.25">
      <c r="A20" t="s">
        <v>903</v>
      </c>
      <c r="B20" s="10" t="s">
        <v>492</v>
      </c>
      <c r="C20" s="10" t="s">
        <v>498</v>
      </c>
      <c r="D20" s="60">
        <v>19</v>
      </c>
      <c r="E20" s="60"/>
      <c r="F20" s="60">
        <v>0</v>
      </c>
      <c r="G20" s="60">
        <v>0</v>
      </c>
      <c r="H20" s="60">
        <v>3</v>
      </c>
      <c r="I20" s="60">
        <v>19</v>
      </c>
      <c r="J20" s="22">
        <f>I20+H20+G20+F20+E20+D20</f>
        <v>41</v>
      </c>
      <c r="K20" s="10">
        <v>7</v>
      </c>
    </row>
    <row r="21" spans="1:11" ht="63" x14ac:dyDescent="0.25">
      <c r="A21" t="s">
        <v>903</v>
      </c>
      <c r="B21" s="10" t="s">
        <v>492</v>
      </c>
      <c r="C21" s="10" t="s">
        <v>500</v>
      </c>
      <c r="D21" s="60">
        <v>0</v>
      </c>
      <c r="E21" s="60"/>
      <c r="F21" s="60">
        <v>0</v>
      </c>
      <c r="G21" s="60">
        <v>0</v>
      </c>
      <c r="H21" s="60">
        <v>3</v>
      </c>
      <c r="I21" s="60">
        <v>12</v>
      </c>
      <c r="J21" s="22">
        <f>I21+H21+G21+F21+E21+D21</f>
        <v>15</v>
      </c>
      <c r="K21" s="10">
        <v>10</v>
      </c>
    </row>
    <row r="22" spans="1:11" ht="47.25" x14ac:dyDescent="0.25">
      <c r="A22" t="s">
        <v>903</v>
      </c>
      <c r="B22" s="10" t="s">
        <v>492</v>
      </c>
      <c r="C22" s="10" t="s">
        <v>504</v>
      </c>
      <c r="D22" s="60">
        <v>0</v>
      </c>
      <c r="E22" s="60"/>
      <c r="F22" s="60">
        <v>20</v>
      </c>
      <c r="G22" s="60">
        <v>0</v>
      </c>
      <c r="H22" s="60">
        <v>8</v>
      </c>
      <c r="I22" s="60">
        <v>6</v>
      </c>
      <c r="J22" s="22">
        <f>I22+H22+G22+F22+E22+D22</f>
        <v>34</v>
      </c>
      <c r="K22" s="10">
        <v>21</v>
      </c>
    </row>
    <row r="23" spans="1:11" ht="47.25" x14ac:dyDescent="0.25">
      <c r="A23" t="s">
        <v>903</v>
      </c>
      <c r="B23" s="10" t="s">
        <v>532</v>
      </c>
      <c r="C23" s="10" t="s">
        <v>504</v>
      </c>
      <c r="D23" s="60">
        <v>94</v>
      </c>
      <c r="E23" s="60"/>
      <c r="F23" s="60">
        <v>89</v>
      </c>
      <c r="G23" s="60"/>
      <c r="H23" s="60"/>
      <c r="I23" s="60">
        <v>143</v>
      </c>
      <c r="J23" s="22">
        <f>I23+F23+D23</f>
        <v>326</v>
      </c>
      <c r="K23" s="10">
        <v>105</v>
      </c>
    </row>
    <row r="24" spans="1:11" ht="31.5" x14ac:dyDescent="0.25">
      <c r="A24" t="s">
        <v>903</v>
      </c>
      <c r="B24" s="10" t="s">
        <v>532</v>
      </c>
      <c r="C24" s="10" t="s">
        <v>535</v>
      </c>
      <c r="D24" s="60">
        <v>0</v>
      </c>
      <c r="E24" s="60"/>
      <c r="F24" s="60">
        <v>18</v>
      </c>
      <c r="G24" s="60"/>
      <c r="H24" s="60"/>
      <c r="I24" s="60">
        <v>72</v>
      </c>
      <c r="J24" s="22">
        <f>I24+F24+D24</f>
        <v>90</v>
      </c>
      <c r="K24" s="10"/>
    </row>
    <row r="25" spans="1:11" ht="31.5" x14ac:dyDescent="0.25">
      <c r="A25" t="s">
        <v>903</v>
      </c>
      <c r="B25" s="10" t="s">
        <v>532</v>
      </c>
      <c r="C25" s="10" t="s">
        <v>475</v>
      </c>
      <c r="D25" s="60">
        <v>0</v>
      </c>
      <c r="E25" s="60"/>
      <c r="F25" s="60">
        <v>10</v>
      </c>
      <c r="G25" s="60"/>
      <c r="H25" s="60"/>
      <c r="I25" s="60">
        <v>52</v>
      </c>
      <c r="J25" s="22">
        <f>I25+F25+D25</f>
        <v>62</v>
      </c>
      <c r="K25" s="10">
        <v>25</v>
      </c>
    </row>
    <row r="26" spans="1:11" ht="31.5" x14ac:dyDescent="0.25">
      <c r="A26" t="s">
        <v>903</v>
      </c>
      <c r="B26" s="10" t="s">
        <v>682</v>
      </c>
      <c r="C26" s="10" t="s">
        <v>683</v>
      </c>
      <c r="D26" s="60"/>
      <c r="E26" s="60"/>
      <c r="F26" s="60">
        <v>49</v>
      </c>
      <c r="G26" s="60">
        <v>20</v>
      </c>
      <c r="H26" s="60"/>
      <c r="I26" s="60"/>
      <c r="J26" s="22">
        <f t="shared" ref="J26:J31" si="0">G26+F26</f>
        <v>69</v>
      </c>
      <c r="K26" s="10">
        <v>25</v>
      </c>
    </row>
    <row r="27" spans="1:11" ht="15.75" x14ac:dyDescent="0.25">
      <c r="A27" t="s">
        <v>903</v>
      </c>
      <c r="B27" s="10" t="s">
        <v>682</v>
      </c>
      <c r="C27" s="10" t="s">
        <v>74</v>
      </c>
      <c r="D27" s="60"/>
      <c r="E27" s="60"/>
      <c r="F27" s="60">
        <v>32</v>
      </c>
      <c r="G27" s="60">
        <v>27</v>
      </c>
      <c r="H27" s="60"/>
      <c r="I27" s="60"/>
      <c r="J27" s="22">
        <f t="shared" si="0"/>
        <v>59</v>
      </c>
      <c r="K27" s="10">
        <v>19</v>
      </c>
    </row>
    <row r="28" spans="1:11" ht="15.75" x14ac:dyDescent="0.25">
      <c r="A28" t="s">
        <v>903</v>
      </c>
      <c r="B28" s="10" t="s">
        <v>682</v>
      </c>
      <c r="C28" s="10" t="s">
        <v>684</v>
      </c>
      <c r="D28" s="60"/>
      <c r="E28" s="60"/>
      <c r="F28" s="60">
        <v>48</v>
      </c>
      <c r="G28" s="60">
        <v>27</v>
      </c>
      <c r="H28" s="60"/>
      <c r="I28" s="60"/>
      <c r="J28" s="22">
        <f t="shared" si="0"/>
        <v>75</v>
      </c>
      <c r="K28" s="10">
        <v>22</v>
      </c>
    </row>
    <row r="29" spans="1:11" ht="63" x14ac:dyDescent="0.25">
      <c r="A29" t="s">
        <v>903</v>
      </c>
      <c r="B29" s="10" t="s">
        <v>682</v>
      </c>
      <c r="C29" s="10" t="s">
        <v>685</v>
      </c>
      <c r="D29" s="60"/>
      <c r="E29" s="60"/>
      <c r="F29" s="60">
        <v>24</v>
      </c>
      <c r="G29" s="60">
        <v>4</v>
      </c>
      <c r="H29" s="60"/>
      <c r="I29" s="60"/>
      <c r="J29" s="22">
        <f t="shared" si="0"/>
        <v>28</v>
      </c>
      <c r="K29" s="10">
        <v>0</v>
      </c>
    </row>
    <row r="30" spans="1:11" ht="15.75" x14ac:dyDescent="0.25">
      <c r="A30" t="s">
        <v>903</v>
      </c>
      <c r="B30" s="10" t="s">
        <v>712</v>
      </c>
      <c r="C30" s="10" t="s">
        <v>684</v>
      </c>
      <c r="D30" s="60"/>
      <c r="E30" s="60"/>
      <c r="F30" s="60">
        <v>7</v>
      </c>
      <c r="G30" s="60">
        <v>25</v>
      </c>
      <c r="H30" s="60"/>
      <c r="I30" s="60"/>
      <c r="J30" s="22">
        <f t="shared" si="0"/>
        <v>32</v>
      </c>
      <c r="K30" s="10">
        <v>14</v>
      </c>
    </row>
    <row r="31" spans="1:11" ht="31.5" x14ac:dyDescent="0.25">
      <c r="A31" t="s">
        <v>903</v>
      </c>
      <c r="B31" s="10" t="s">
        <v>712</v>
      </c>
      <c r="C31" s="10" t="s">
        <v>713</v>
      </c>
      <c r="D31" s="60"/>
      <c r="E31" s="60"/>
      <c r="F31" s="60">
        <v>13</v>
      </c>
      <c r="G31" s="60">
        <v>14</v>
      </c>
      <c r="H31" s="60"/>
      <c r="I31" s="60"/>
      <c r="J31" s="22">
        <f t="shared" si="0"/>
        <v>27</v>
      </c>
      <c r="K31" s="10">
        <v>5</v>
      </c>
    </row>
    <row r="32" spans="1:11" ht="15.75" x14ac:dyDescent="0.25">
      <c r="A32" t="s">
        <v>903</v>
      </c>
      <c r="B32" s="10" t="s">
        <v>716</v>
      </c>
      <c r="C32" s="10" t="s">
        <v>684</v>
      </c>
      <c r="D32" s="60"/>
      <c r="E32" s="60"/>
      <c r="F32" s="60">
        <v>54</v>
      </c>
      <c r="G32" s="60">
        <v>10</v>
      </c>
      <c r="H32" s="60">
        <v>70</v>
      </c>
      <c r="I32" s="60">
        <v>24</v>
      </c>
      <c r="J32" s="22">
        <f>I32+H32+G32+F32</f>
        <v>158</v>
      </c>
      <c r="K32" s="10">
        <v>74</v>
      </c>
    </row>
    <row r="33" spans="1:11" ht="15.75" x14ac:dyDescent="0.25">
      <c r="A33" t="s">
        <v>903</v>
      </c>
      <c r="B33" s="10" t="s">
        <v>716</v>
      </c>
      <c r="C33" s="10" t="s">
        <v>74</v>
      </c>
      <c r="D33" s="60"/>
      <c r="E33" s="60"/>
      <c r="F33" s="60">
        <v>0</v>
      </c>
      <c r="G33" s="60">
        <v>14</v>
      </c>
      <c r="H33" s="60">
        <v>0</v>
      </c>
      <c r="I33" s="60">
        <v>0</v>
      </c>
      <c r="J33" s="22">
        <f>I33+H33+G33+F33</f>
        <v>14</v>
      </c>
      <c r="K33" s="10">
        <v>0</v>
      </c>
    </row>
    <row r="34" spans="1:11" ht="31.5" x14ac:dyDescent="0.25">
      <c r="A34" t="s">
        <v>903</v>
      </c>
      <c r="B34" s="10" t="s">
        <v>716</v>
      </c>
      <c r="C34" s="10" t="s">
        <v>721</v>
      </c>
      <c r="D34" s="60"/>
      <c r="E34" s="60"/>
      <c r="F34" s="60">
        <v>16</v>
      </c>
      <c r="G34" s="60">
        <v>0</v>
      </c>
      <c r="H34" s="60">
        <v>0</v>
      </c>
      <c r="I34" s="60">
        <v>0</v>
      </c>
      <c r="J34" s="22">
        <f>I34+H34+G34+F34</f>
        <v>16</v>
      </c>
      <c r="K34" s="10">
        <v>0</v>
      </c>
    </row>
    <row r="35" spans="1:11" ht="15.75" x14ac:dyDescent="0.25">
      <c r="A35" s="119"/>
      <c r="B35" s="22"/>
      <c r="C35" s="22"/>
      <c r="D35" s="22">
        <f t="shared" ref="D35:K35" si="1">SUM(D11:D34)</f>
        <v>211</v>
      </c>
      <c r="E35" s="22">
        <f t="shared" si="1"/>
        <v>0</v>
      </c>
      <c r="F35" s="22">
        <f t="shared" si="1"/>
        <v>713</v>
      </c>
      <c r="G35" s="22">
        <f t="shared" si="1"/>
        <v>310</v>
      </c>
      <c r="H35" s="22">
        <f t="shared" si="1"/>
        <v>86</v>
      </c>
      <c r="I35" s="22">
        <f t="shared" si="1"/>
        <v>434</v>
      </c>
      <c r="J35" s="22">
        <f t="shared" si="1"/>
        <v>1754</v>
      </c>
      <c r="K35" s="22">
        <f t="shared" si="1"/>
        <v>582</v>
      </c>
    </row>
    <row r="36" spans="1:11" ht="15.75" x14ac:dyDescent="0.25">
      <c r="A36" s="119"/>
      <c r="B36" s="22"/>
      <c r="C36" s="22"/>
      <c r="D36" s="22">
        <v>211</v>
      </c>
      <c r="E36" s="22">
        <v>0</v>
      </c>
      <c r="F36" s="22">
        <v>713</v>
      </c>
      <c r="G36" s="22">
        <v>310</v>
      </c>
      <c r="H36" s="22">
        <v>86</v>
      </c>
      <c r="I36" s="22">
        <v>434</v>
      </c>
      <c r="J36" s="22">
        <v>1754</v>
      </c>
      <c r="K36" s="22">
        <v>582</v>
      </c>
    </row>
    <row r="37" spans="1:11" ht="47.25" x14ac:dyDescent="0.25">
      <c r="A37" t="s">
        <v>915</v>
      </c>
      <c r="B37" s="10" t="s">
        <v>218</v>
      </c>
      <c r="C37" s="10" t="s">
        <v>222</v>
      </c>
      <c r="D37" s="60"/>
      <c r="E37" s="60"/>
      <c r="F37" s="60">
        <v>224</v>
      </c>
      <c r="G37" s="60">
        <v>51</v>
      </c>
      <c r="H37" s="60"/>
      <c r="I37" s="60"/>
      <c r="J37" s="22">
        <f>I37+H37+G37+F37</f>
        <v>275</v>
      </c>
      <c r="K37" s="10"/>
    </row>
    <row r="38" spans="1:11" ht="47.25" x14ac:dyDescent="0.25">
      <c r="A38" t="s">
        <v>915</v>
      </c>
      <c r="B38" s="10" t="s">
        <v>218</v>
      </c>
      <c r="C38" s="10" t="s">
        <v>228</v>
      </c>
      <c r="D38" s="60"/>
      <c r="E38" s="60"/>
      <c r="F38" s="60">
        <v>34</v>
      </c>
      <c r="G38" s="60">
        <v>27</v>
      </c>
      <c r="H38" s="60"/>
      <c r="I38" s="60"/>
      <c r="J38" s="22">
        <f>I38+H38+G38+F38</f>
        <v>61</v>
      </c>
      <c r="K38" s="10"/>
    </row>
    <row r="39" spans="1:11" ht="31.5" x14ac:dyDescent="0.25">
      <c r="A39" t="s">
        <v>915</v>
      </c>
      <c r="B39" s="10" t="s">
        <v>276</v>
      </c>
      <c r="C39" s="10" t="s">
        <v>228</v>
      </c>
      <c r="D39" s="60"/>
      <c r="E39" s="60"/>
      <c r="F39" s="60"/>
      <c r="G39" s="60">
        <v>12</v>
      </c>
      <c r="H39" s="60"/>
      <c r="I39" s="60"/>
      <c r="J39" s="22">
        <v>12</v>
      </c>
      <c r="K39" s="10">
        <v>12</v>
      </c>
    </row>
    <row r="40" spans="1:11" ht="15.75" x14ac:dyDescent="0.25">
      <c r="A40" t="s">
        <v>915</v>
      </c>
      <c r="B40" s="10" t="s">
        <v>279</v>
      </c>
      <c r="C40" s="10" t="s">
        <v>280</v>
      </c>
      <c r="D40" s="60"/>
      <c r="E40" s="60"/>
      <c r="F40" s="60">
        <v>83</v>
      </c>
      <c r="G40" s="60">
        <v>7</v>
      </c>
      <c r="H40" s="60"/>
      <c r="I40" s="60"/>
      <c r="J40" s="22">
        <f>G40+F40</f>
        <v>90</v>
      </c>
      <c r="K40" s="10">
        <v>17</v>
      </c>
    </row>
    <row r="41" spans="1:11" ht="15.75" x14ac:dyDescent="0.25">
      <c r="A41" t="s">
        <v>915</v>
      </c>
      <c r="B41" s="10" t="s">
        <v>302</v>
      </c>
      <c r="C41" s="10" t="s">
        <v>222</v>
      </c>
      <c r="D41" s="60"/>
      <c r="E41" s="60"/>
      <c r="F41" s="60">
        <v>149</v>
      </c>
      <c r="G41" s="60">
        <v>49</v>
      </c>
      <c r="H41" s="60"/>
      <c r="I41" s="60"/>
      <c r="J41" s="22">
        <f>G41+F41</f>
        <v>198</v>
      </c>
      <c r="K41" s="10">
        <v>61</v>
      </c>
    </row>
    <row r="42" spans="1:11" ht="31.5" x14ac:dyDescent="0.25">
      <c r="A42" t="s">
        <v>915</v>
      </c>
      <c r="B42" s="10" t="s">
        <v>421</v>
      </c>
      <c r="C42" s="10" t="s">
        <v>222</v>
      </c>
      <c r="D42" s="60">
        <v>0</v>
      </c>
      <c r="E42" s="60"/>
      <c r="F42" s="60">
        <v>45</v>
      </c>
      <c r="G42" s="60">
        <v>0</v>
      </c>
      <c r="H42" s="60"/>
      <c r="I42" s="60">
        <v>0</v>
      </c>
      <c r="J42" s="22">
        <f>I42+H42+G42+F42+E42+D42</f>
        <v>45</v>
      </c>
      <c r="K42" s="10">
        <v>16</v>
      </c>
    </row>
    <row r="43" spans="1:11" ht="31.5" x14ac:dyDescent="0.25">
      <c r="A43" t="s">
        <v>915</v>
      </c>
      <c r="B43" s="10" t="s">
        <v>452</v>
      </c>
      <c r="C43" s="10" t="s">
        <v>454</v>
      </c>
      <c r="D43" s="60"/>
      <c r="E43" s="60"/>
      <c r="F43" s="60">
        <v>32</v>
      </c>
      <c r="G43" s="60">
        <v>24</v>
      </c>
      <c r="H43" s="60"/>
      <c r="I43" s="60">
        <v>0</v>
      </c>
      <c r="J43" s="22">
        <f>I43+H43+G43+F43</f>
        <v>56</v>
      </c>
      <c r="K43" s="10"/>
    </row>
    <row r="44" spans="1:11" ht="47.25" x14ac:dyDescent="0.25">
      <c r="A44" t="s">
        <v>915</v>
      </c>
      <c r="B44" s="10" t="s">
        <v>458</v>
      </c>
      <c r="C44" s="10" t="s">
        <v>459</v>
      </c>
      <c r="D44" s="60"/>
      <c r="E44" s="60"/>
      <c r="F44" s="60">
        <v>60</v>
      </c>
      <c r="G44" s="60">
        <v>0</v>
      </c>
      <c r="H44" s="60"/>
      <c r="I44" s="60"/>
      <c r="J44" s="22">
        <f>G44+F44</f>
        <v>60</v>
      </c>
      <c r="K44" s="10">
        <v>24</v>
      </c>
    </row>
    <row r="45" spans="1:11" ht="30" x14ac:dyDescent="0.25">
      <c r="A45" t="s">
        <v>915</v>
      </c>
      <c r="B45" s="11" t="s">
        <v>466</v>
      </c>
      <c r="C45" s="10" t="s">
        <v>222</v>
      </c>
      <c r="D45" s="60"/>
      <c r="E45" s="60"/>
      <c r="F45" s="60">
        <v>676</v>
      </c>
      <c r="G45" s="60">
        <v>166</v>
      </c>
      <c r="H45" s="60"/>
      <c r="I45" s="60"/>
      <c r="J45" s="22">
        <f>G45+F45</f>
        <v>842</v>
      </c>
      <c r="K45" s="10">
        <v>307</v>
      </c>
    </row>
    <row r="46" spans="1:11" ht="31.5" x14ac:dyDescent="0.25">
      <c r="A46" t="s">
        <v>915</v>
      </c>
      <c r="B46" s="10" t="s">
        <v>474</v>
      </c>
      <c r="C46" s="10" t="s">
        <v>228</v>
      </c>
      <c r="D46" s="60"/>
      <c r="E46" s="60"/>
      <c r="F46" s="60">
        <v>75</v>
      </c>
      <c r="G46" s="60">
        <v>35</v>
      </c>
      <c r="H46" s="60"/>
      <c r="I46" s="60">
        <v>125</v>
      </c>
      <c r="J46" s="22">
        <f>I46+G46+F46</f>
        <v>235</v>
      </c>
      <c r="K46" s="10">
        <v>88</v>
      </c>
    </row>
    <row r="47" spans="1:11" ht="31.5" x14ac:dyDescent="0.25">
      <c r="A47" t="s">
        <v>915</v>
      </c>
      <c r="B47" s="10" t="s">
        <v>474</v>
      </c>
      <c r="C47" s="10" t="s">
        <v>486</v>
      </c>
      <c r="D47" s="60"/>
      <c r="E47" s="60"/>
      <c r="F47" s="60">
        <v>15</v>
      </c>
      <c r="G47" s="60">
        <v>0</v>
      </c>
      <c r="H47" s="60"/>
      <c r="I47" s="60">
        <v>0</v>
      </c>
      <c r="J47" s="22">
        <f>I47+G47+F47</f>
        <v>15</v>
      </c>
      <c r="K47" s="10"/>
    </row>
    <row r="48" spans="1:11" ht="31.5" x14ac:dyDescent="0.25">
      <c r="A48" t="s">
        <v>915</v>
      </c>
      <c r="B48" s="10" t="s">
        <v>541</v>
      </c>
      <c r="C48" s="10" t="s">
        <v>546</v>
      </c>
      <c r="D48" s="60"/>
      <c r="E48" s="60"/>
      <c r="F48" s="60">
        <v>56</v>
      </c>
      <c r="G48" s="60">
        <v>17</v>
      </c>
      <c r="H48" s="60"/>
      <c r="I48" s="60">
        <v>27</v>
      </c>
      <c r="J48" s="22">
        <f>I48+G48+F48+E48+D48</f>
        <v>100</v>
      </c>
      <c r="K48" s="10">
        <v>46</v>
      </c>
    </row>
    <row r="49" spans="1:11" ht="15.75" x14ac:dyDescent="0.25">
      <c r="A49" t="s">
        <v>915</v>
      </c>
      <c r="B49" s="10" t="s">
        <v>625</v>
      </c>
      <c r="C49" s="10" t="s">
        <v>626</v>
      </c>
      <c r="D49" s="60"/>
      <c r="E49" s="60"/>
      <c r="F49" s="60">
        <v>4</v>
      </c>
      <c r="G49" s="60">
        <v>8</v>
      </c>
      <c r="H49" s="60"/>
      <c r="I49" s="60"/>
      <c r="J49" s="22">
        <f>G49+F49</f>
        <v>12</v>
      </c>
      <c r="K49" s="10">
        <v>4</v>
      </c>
    </row>
    <row r="50" spans="1:11" ht="31.5" x14ac:dyDescent="0.25">
      <c r="A50" t="s">
        <v>915</v>
      </c>
      <c r="B50" s="10" t="s">
        <v>632</v>
      </c>
      <c r="C50" s="10" t="s">
        <v>222</v>
      </c>
      <c r="D50" s="60"/>
      <c r="E50" s="60"/>
      <c r="F50" s="60">
        <v>82</v>
      </c>
      <c r="G50" s="60">
        <v>24</v>
      </c>
      <c r="H50" s="60"/>
      <c r="I50" s="60"/>
      <c r="J50" s="22">
        <f>G50+F50</f>
        <v>106</v>
      </c>
      <c r="K50" s="10">
        <v>10</v>
      </c>
    </row>
    <row r="51" spans="1:11" ht="24" x14ac:dyDescent="0.25">
      <c r="A51" t="s">
        <v>915</v>
      </c>
      <c r="B51" s="30" t="s">
        <v>661</v>
      </c>
      <c r="C51" s="10" t="s">
        <v>222</v>
      </c>
      <c r="D51" s="60"/>
      <c r="E51" s="60"/>
      <c r="F51" s="60">
        <v>50</v>
      </c>
      <c r="G51" s="60"/>
      <c r="H51" s="60"/>
      <c r="I51" s="60"/>
      <c r="J51" s="22">
        <f>F51</f>
        <v>50</v>
      </c>
      <c r="K51" s="10"/>
    </row>
    <row r="52" spans="1:11" ht="15.75" x14ac:dyDescent="0.25">
      <c r="A52" t="s">
        <v>915</v>
      </c>
      <c r="B52" s="10" t="s">
        <v>689</v>
      </c>
      <c r="C52" s="10" t="s">
        <v>222</v>
      </c>
      <c r="D52" s="60"/>
      <c r="E52" s="60"/>
      <c r="F52" s="105">
        <v>114</v>
      </c>
      <c r="G52" s="105">
        <v>19</v>
      </c>
      <c r="H52" s="60"/>
      <c r="I52" s="60"/>
      <c r="J52" s="38">
        <f>G52+F52</f>
        <v>133</v>
      </c>
      <c r="K52" s="10">
        <v>57</v>
      </c>
    </row>
    <row r="53" spans="1:11" ht="31.5" x14ac:dyDescent="0.25">
      <c r="A53" t="s">
        <v>915</v>
      </c>
      <c r="B53" s="10" t="s">
        <v>727</v>
      </c>
      <c r="C53" s="10" t="s">
        <v>724</v>
      </c>
      <c r="D53" s="60"/>
      <c r="E53" s="60"/>
      <c r="F53" s="60">
        <v>357</v>
      </c>
      <c r="G53" s="60">
        <v>24</v>
      </c>
      <c r="H53" s="60"/>
      <c r="I53" s="60"/>
      <c r="J53" s="16">
        <f>H53+G53+F53</f>
        <v>381</v>
      </c>
      <c r="K53" s="10">
        <v>116</v>
      </c>
    </row>
    <row r="54" spans="1:11" ht="31.5" x14ac:dyDescent="0.25">
      <c r="A54" t="s">
        <v>915</v>
      </c>
      <c r="B54" s="10" t="s">
        <v>727</v>
      </c>
      <c r="C54" s="10" t="s">
        <v>725</v>
      </c>
      <c r="D54" s="60"/>
      <c r="E54" s="60"/>
      <c r="F54" s="60">
        <v>102</v>
      </c>
      <c r="G54" s="60">
        <v>3</v>
      </c>
      <c r="H54" s="60"/>
      <c r="I54" s="60"/>
      <c r="J54" s="16">
        <f>H54+G54+F54</f>
        <v>105</v>
      </c>
      <c r="K54" s="10">
        <v>43</v>
      </c>
    </row>
    <row r="55" spans="1:11" ht="15.75" x14ac:dyDescent="0.25">
      <c r="A55" t="s">
        <v>915</v>
      </c>
      <c r="B55" s="10" t="s">
        <v>739</v>
      </c>
      <c r="C55" s="10" t="s">
        <v>222</v>
      </c>
      <c r="D55" s="60"/>
      <c r="E55" s="60"/>
      <c r="F55" s="60">
        <v>129</v>
      </c>
      <c r="G55" s="60">
        <v>8</v>
      </c>
      <c r="H55" s="60"/>
      <c r="I55" s="60"/>
      <c r="J55" s="22">
        <f>G55+F55</f>
        <v>137</v>
      </c>
      <c r="K55" s="10">
        <v>49</v>
      </c>
    </row>
    <row r="56" spans="1:11" ht="15.75" x14ac:dyDescent="0.25">
      <c r="A56" t="s">
        <v>915</v>
      </c>
      <c r="B56" s="10" t="s">
        <v>739</v>
      </c>
      <c r="C56" s="10" t="s">
        <v>740</v>
      </c>
      <c r="D56" s="60"/>
      <c r="E56" s="60"/>
      <c r="F56" s="60">
        <v>48</v>
      </c>
      <c r="G56" s="60">
        <v>3</v>
      </c>
      <c r="H56" s="60"/>
      <c r="I56" s="60"/>
      <c r="J56" s="22">
        <f>G56+F56</f>
        <v>51</v>
      </c>
      <c r="K56" s="10">
        <v>18</v>
      </c>
    </row>
    <row r="57" spans="1:11" ht="15.75" x14ac:dyDescent="0.25">
      <c r="A57" t="s">
        <v>915</v>
      </c>
      <c r="B57" s="10" t="s">
        <v>758</v>
      </c>
      <c r="C57" s="10" t="s">
        <v>228</v>
      </c>
      <c r="D57" s="60"/>
      <c r="E57" s="60"/>
      <c r="F57" s="60">
        <v>75</v>
      </c>
      <c r="G57" s="60">
        <v>0</v>
      </c>
      <c r="H57" s="60"/>
      <c r="I57" s="60">
        <v>0</v>
      </c>
      <c r="J57" s="22">
        <f>I57+G57+F57</f>
        <v>75</v>
      </c>
      <c r="K57" s="10">
        <v>19</v>
      </c>
    </row>
    <row r="58" spans="1:11" ht="15.75" x14ac:dyDescent="0.25">
      <c r="A58" t="s">
        <v>915</v>
      </c>
      <c r="B58" s="10" t="s">
        <v>773</v>
      </c>
      <c r="C58" s="10" t="s">
        <v>222</v>
      </c>
      <c r="D58" s="60"/>
      <c r="E58" s="60"/>
      <c r="F58" s="60">
        <v>15</v>
      </c>
      <c r="G58" s="60">
        <v>2</v>
      </c>
      <c r="H58" s="60"/>
      <c r="I58" s="91">
        <v>0</v>
      </c>
      <c r="J58" s="22">
        <f>I58+G58+F58</f>
        <v>17</v>
      </c>
      <c r="K58" s="10">
        <v>7</v>
      </c>
    </row>
    <row r="59" spans="1:11" ht="31.5" x14ac:dyDescent="0.25">
      <c r="A59" t="s">
        <v>915</v>
      </c>
      <c r="B59" s="10" t="s">
        <v>784</v>
      </c>
      <c r="C59" s="10" t="s">
        <v>222</v>
      </c>
      <c r="D59" s="60"/>
      <c r="E59" s="60"/>
      <c r="F59" s="60">
        <v>104</v>
      </c>
      <c r="G59" s="60">
        <v>17</v>
      </c>
      <c r="H59" s="60"/>
      <c r="I59" s="60">
        <v>0</v>
      </c>
      <c r="J59" s="22">
        <f>I59+G59+F59</f>
        <v>121</v>
      </c>
      <c r="K59" s="10">
        <v>53</v>
      </c>
    </row>
    <row r="60" spans="1:11" ht="31.5" x14ac:dyDescent="0.25">
      <c r="A60" t="s">
        <v>915</v>
      </c>
      <c r="B60" s="10" t="s">
        <v>784</v>
      </c>
      <c r="C60" s="10" t="s">
        <v>228</v>
      </c>
      <c r="D60" s="60"/>
      <c r="E60" s="60"/>
      <c r="F60" s="60">
        <v>8</v>
      </c>
      <c r="G60" s="60">
        <v>0</v>
      </c>
      <c r="H60" s="60"/>
      <c r="I60" s="60">
        <v>0</v>
      </c>
      <c r="J60" s="22">
        <f>I60+G60+F60</f>
        <v>8</v>
      </c>
      <c r="K60" s="10">
        <v>8</v>
      </c>
    </row>
    <row r="61" spans="1:11" ht="31.5" x14ac:dyDescent="0.25">
      <c r="A61" t="s">
        <v>915</v>
      </c>
      <c r="B61" s="10" t="s">
        <v>417</v>
      </c>
      <c r="C61" s="10" t="s">
        <v>228</v>
      </c>
      <c r="D61" s="60">
        <v>0</v>
      </c>
      <c r="E61" s="60">
        <v>0</v>
      </c>
      <c r="F61" s="60">
        <v>65</v>
      </c>
      <c r="G61" s="60">
        <v>0</v>
      </c>
      <c r="H61" s="60"/>
      <c r="I61" s="60">
        <v>0</v>
      </c>
      <c r="J61" s="22">
        <f>I61+H61+G61+F61+E61+D61</f>
        <v>65</v>
      </c>
      <c r="K61" s="10">
        <v>27</v>
      </c>
    </row>
    <row r="62" spans="1:11" ht="31.5" x14ac:dyDescent="0.25">
      <c r="A62" t="s">
        <v>915</v>
      </c>
      <c r="B62" s="10" t="s">
        <v>794</v>
      </c>
      <c r="C62" s="10" t="s">
        <v>222</v>
      </c>
      <c r="D62" s="60"/>
      <c r="E62" s="60"/>
      <c r="F62" s="60">
        <v>81</v>
      </c>
      <c r="G62" s="60">
        <v>44</v>
      </c>
      <c r="H62" s="60"/>
      <c r="I62" s="60"/>
      <c r="J62" s="22">
        <f>G62+F62</f>
        <v>125</v>
      </c>
      <c r="K62" s="10">
        <v>60</v>
      </c>
    </row>
    <row r="63" spans="1:11" ht="15.75" x14ac:dyDescent="0.25">
      <c r="A63" s="119"/>
      <c r="B63" s="22"/>
      <c r="C63" s="22"/>
      <c r="D63" s="22">
        <f>SUM(D37:D62)</f>
        <v>0</v>
      </c>
      <c r="E63" s="22"/>
      <c r="F63" s="22">
        <f>SUM(F37:F62)</f>
        <v>2683</v>
      </c>
      <c r="G63" s="22">
        <f>SUM(G37:G62)</f>
        <v>540</v>
      </c>
      <c r="H63" s="22"/>
      <c r="I63" s="22">
        <f>SUM(I37:I62)</f>
        <v>152</v>
      </c>
      <c r="J63" s="22">
        <f>SUM(J37:J62)</f>
        <v>3375</v>
      </c>
      <c r="K63" s="22">
        <f>SUM(K37:K62)</f>
        <v>1042</v>
      </c>
    </row>
    <row r="64" spans="1:11" ht="15.75" x14ac:dyDescent="0.25">
      <c r="A64" s="119"/>
      <c r="B64" s="22"/>
      <c r="C64" s="22"/>
      <c r="D64" s="22">
        <v>0</v>
      </c>
      <c r="E64" s="22"/>
      <c r="F64" s="22">
        <v>2683</v>
      </c>
      <c r="G64" s="22">
        <v>540</v>
      </c>
      <c r="H64" s="22"/>
      <c r="I64" s="22">
        <v>152</v>
      </c>
      <c r="J64" s="22">
        <v>3375</v>
      </c>
      <c r="K64" s="22">
        <v>1042</v>
      </c>
    </row>
    <row r="65" spans="1:11" ht="31.5" x14ac:dyDescent="0.25">
      <c r="A65" t="s">
        <v>922</v>
      </c>
      <c r="B65" s="10" t="s">
        <v>80</v>
      </c>
      <c r="C65" s="10" t="s">
        <v>81</v>
      </c>
      <c r="D65" s="60">
        <v>48</v>
      </c>
      <c r="E65" s="60"/>
      <c r="F65" s="60"/>
      <c r="G65" s="60"/>
      <c r="H65" s="60"/>
      <c r="I65" s="60"/>
      <c r="J65" s="22">
        <f>D65</f>
        <v>48</v>
      </c>
      <c r="K65" s="10">
        <v>14</v>
      </c>
    </row>
    <row r="66" spans="1:11" ht="15.75" x14ac:dyDescent="0.25">
      <c r="A66" t="s">
        <v>922</v>
      </c>
      <c r="B66" s="10" t="s">
        <v>178</v>
      </c>
      <c r="C66" s="10" t="s">
        <v>181</v>
      </c>
      <c r="D66" s="60">
        <v>48</v>
      </c>
      <c r="E66" s="60">
        <v>8</v>
      </c>
      <c r="F66" s="60"/>
      <c r="G66" s="60"/>
      <c r="H66" s="60"/>
      <c r="I66" s="60"/>
      <c r="J66" s="22">
        <f>E66+D66</f>
        <v>56</v>
      </c>
      <c r="K66" s="10">
        <v>15</v>
      </c>
    </row>
    <row r="67" spans="1:11" ht="31.5" x14ac:dyDescent="0.25">
      <c r="A67" t="s">
        <v>922</v>
      </c>
      <c r="B67" s="10" t="s">
        <v>230</v>
      </c>
      <c r="C67" s="10" t="s">
        <v>231</v>
      </c>
      <c r="D67" s="60"/>
      <c r="E67" s="60"/>
      <c r="F67" s="60">
        <v>172</v>
      </c>
      <c r="G67" s="60"/>
      <c r="H67" s="60"/>
      <c r="I67" s="60"/>
      <c r="J67" s="22">
        <f>F67</f>
        <v>172</v>
      </c>
      <c r="K67" s="10">
        <v>37</v>
      </c>
    </row>
    <row r="68" spans="1:11" ht="47.25" x14ac:dyDescent="0.25">
      <c r="A68" t="s">
        <v>922</v>
      </c>
      <c r="B68" s="10" t="s">
        <v>247</v>
      </c>
      <c r="C68" s="10" t="s">
        <v>240</v>
      </c>
      <c r="D68" s="60"/>
      <c r="E68" s="60"/>
      <c r="F68" s="60">
        <v>115</v>
      </c>
      <c r="G68" s="60">
        <v>25</v>
      </c>
      <c r="H68" s="60"/>
      <c r="I68" s="60">
        <v>0</v>
      </c>
      <c r="J68" s="22">
        <f>I68+H68+G68+F68</f>
        <v>140</v>
      </c>
      <c r="K68" s="97">
        <v>29</v>
      </c>
    </row>
    <row r="69" spans="1:11" ht="47.25" x14ac:dyDescent="0.25">
      <c r="A69" t="s">
        <v>922</v>
      </c>
      <c r="B69" s="10" t="s">
        <v>247</v>
      </c>
      <c r="C69" s="10" t="s">
        <v>241</v>
      </c>
      <c r="D69" s="60"/>
      <c r="E69" s="60"/>
      <c r="F69" s="60">
        <v>98</v>
      </c>
      <c r="G69" s="60">
        <v>12</v>
      </c>
      <c r="H69" s="60"/>
      <c r="I69" s="60">
        <v>0</v>
      </c>
      <c r="J69" s="22">
        <f>I69+H69+G69+F69</f>
        <v>110</v>
      </c>
      <c r="K69" s="97">
        <v>19</v>
      </c>
    </row>
    <row r="70" spans="1:11" ht="31.5" x14ac:dyDescent="0.25">
      <c r="A70" t="s">
        <v>922</v>
      </c>
      <c r="B70" s="10" t="s">
        <v>249</v>
      </c>
      <c r="C70" s="10" t="s">
        <v>231</v>
      </c>
      <c r="D70" s="60"/>
      <c r="E70" s="60"/>
      <c r="F70" s="60">
        <v>93</v>
      </c>
      <c r="G70" s="60">
        <v>3</v>
      </c>
      <c r="H70" s="60"/>
      <c r="I70" s="60">
        <v>0</v>
      </c>
      <c r="J70" s="22">
        <f>I70+H70+G70+F70</f>
        <v>96</v>
      </c>
      <c r="K70" s="10">
        <v>26</v>
      </c>
    </row>
    <row r="71" spans="1:11" ht="15.75" x14ac:dyDescent="0.25">
      <c r="A71" t="s">
        <v>922</v>
      </c>
      <c r="B71" s="10" t="s">
        <v>268</v>
      </c>
      <c r="C71" s="10" t="s">
        <v>271</v>
      </c>
      <c r="D71" s="60"/>
      <c r="E71" s="60"/>
      <c r="F71" s="60">
        <v>9</v>
      </c>
      <c r="G71" s="60">
        <v>0</v>
      </c>
      <c r="H71" s="60"/>
      <c r="I71" s="60">
        <v>0</v>
      </c>
      <c r="J71" s="22">
        <f>I71+H71+G71+F71</f>
        <v>9</v>
      </c>
      <c r="K71" s="10">
        <v>0</v>
      </c>
    </row>
    <row r="72" spans="1:11" ht="15.75" x14ac:dyDescent="0.25">
      <c r="A72" t="s">
        <v>922</v>
      </c>
      <c r="B72" s="10" t="s">
        <v>268</v>
      </c>
      <c r="C72" s="10" t="s">
        <v>231</v>
      </c>
      <c r="D72" s="60"/>
      <c r="E72" s="60"/>
      <c r="F72" s="60">
        <v>27</v>
      </c>
      <c r="G72" s="60">
        <v>0</v>
      </c>
      <c r="H72" s="60"/>
      <c r="I72" s="60">
        <v>0</v>
      </c>
      <c r="J72" s="22">
        <f>I72+H72+G72+F72</f>
        <v>27</v>
      </c>
      <c r="K72" s="10">
        <v>0</v>
      </c>
    </row>
    <row r="73" spans="1:11" ht="31.5" x14ac:dyDescent="0.25">
      <c r="A73" t="s">
        <v>922</v>
      </c>
      <c r="B73" s="10" t="s">
        <v>338</v>
      </c>
      <c r="C73" s="10" t="s">
        <v>231</v>
      </c>
      <c r="D73" s="60"/>
      <c r="E73" s="60"/>
      <c r="F73" s="60">
        <v>22</v>
      </c>
      <c r="G73" s="60">
        <v>0</v>
      </c>
      <c r="H73" s="60"/>
      <c r="I73" s="60"/>
      <c r="J73" s="22">
        <f>G73+F73</f>
        <v>22</v>
      </c>
      <c r="K73" s="10">
        <v>8</v>
      </c>
    </row>
    <row r="74" spans="1:11" ht="47.25" x14ac:dyDescent="0.25">
      <c r="A74" t="s">
        <v>922</v>
      </c>
      <c r="B74" s="10" t="s">
        <v>365</v>
      </c>
      <c r="C74" s="10" t="s">
        <v>231</v>
      </c>
      <c r="D74" s="60"/>
      <c r="E74" s="60"/>
      <c r="F74" s="60">
        <v>2</v>
      </c>
      <c r="G74" s="60">
        <v>0</v>
      </c>
      <c r="H74" s="60"/>
      <c r="I74" s="60"/>
      <c r="J74" s="22">
        <f>G74+F74</f>
        <v>2</v>
      </c>
      <c r="K74" s="10" t="s">
        <v>187</v>
      </c>
    </row>
    <row r="75" spans="1:11" ht="31.5" x14ac:dyDescent="0.25">
      <c r="A75" t="s">
        <v>922</v>
      </c>
      <c r="B75" s="10" t="s">
        <v>452</v>
      </c>
      <c r="C75" s="10" t="s">
        <v>181</v>
      </c>
      <c r="D75" s="60"/>
      <c r="E75" s="60"/>
      <c r="F75" s="60">
        <v>199</v>
      </c>
      <c r="G75" s="60">
        <v>0</v>
      </c>
      <c r="H75" s="60"/>
      <c r="I75" s="60">
        <v>0</v>
      </c>
      <c r="J75" s="22">
        <f>I75+H75+G75+F75</f>
        <v>199</v>
      </c>
      <c r="K75" s="10">
        <v>65</v>
      </c>
    </row>
    <row r="76" spans="1:11" ht="31.5" x14ac:dyDescent="0.25">
      <c r="A76" t="s">
        <v>922</v>
      </c>
      <c r="B76" s="10" t="s">
        <v>474</v>
      </c>
      <c r="C76" s="10" t="s">
        <v>45</v>
      </c>
      <c r="D76" s="60"/>
      <c r="E76" s="60"/>
      <c r="F76" s="60">
        <v>73</v>
      </c>
      <c r="G76" s="60">
        <v>15</v>
      </c>
      <c r="H76" s="60"/>
      <c r="I76" s="60">
        <v>0</v>
      </c>
      <c r="J76" s="22">
        <f>I76+G76+F76</f>
        <v>88</v>
      </c>
      <c r="K76" s="10">
        <v>12</v>
      </c>
    </row>
    <row r="77" spans="1:11" ht="31.5" x14ac:dyDescent="0.25">
      <c r="A77" t="s">
        <v>922</v>
      </c>
      <c r="B77" s="10" t="s">
        <v>578</v>
      </c>
      <c r="C77" s="10" t="s">
        <v>231</v>
      </c>
      <c r="D77" s="60"/>
      <c r="E77" s="60"/>
      <c r="F77" s="60">
        <v>35</v>
      </c>
      <c r="G77" s="60">
        <v>0</v>
      </c>
      <c r="H77" s="60"/>
      <c r="I77" s="60"/>
      <c r="J77" s="22">
        <f>G77+F77</f>
        <v>35</v>
      </c>
      <c r="K77" s="10">
        <v>0</v>
      </c>
    </row>
    <row r="78" spans="1:11" ht="31.5" x14ac:dyDescent="0.25">
      <c r="A78" t="s">
        <v>922</v>
      </c>
      <c r="B78" s="10" t="s">
        <v>588</v>
      </c>
      <c r="C78" s="10" t="s">
        <v>591</v>
      </c>
      <c r="D78" s="60"/>
      <c r="E78" s="60"/>
      <c r="F78" s="60">
        <v>32</v>
      </c>
      <c r="G78" s="60"/>
      <c r="H78" s="60"/>
      <c r="I78" s="60"/>
      <c r="J78" s="22">
        <f>F78</f>
        <v>32</v>
      </c>
      <c r="K78" s="10"/>
    </row>
    <row r="79" spans="1:11" ht="31.5" x14ac:dyDescent="0.25">
      <c r="A79" t="s">
        <v>922</v>
      </c>
      <c r="B79" s="10" t="s">
        <v>588</v>
      </c>
      <c r="C79" s="10" t="s">
        <v>594</v>
      </c>
      <c r="D79" s="60"/>
      <c r="E79" s="60"/>
      <c r="F79" s="60">
        <v>69</v>
      </c>
      <c r="G79" s="60"/>
      <c r="H79" s="60"/>
      <c r="I79" s="60"/>
      <c r="J79" s="22">
        <f>F79</f>
        <v>69</v>
      </c>
      <c r="K79" s="10"/>
    </row>
    <row r="80" spans="1:11" ht="15.75" x14ac:dyDescent="0.25">
      <c r="A80" t="s">
        <v>922</v>
      </c>
      <c r="B80" s="10" t="s">
        <v>672</v>
      </c>
      <c r="C80" s="10" t="s">
        <v>231</v>
      </c>
      <c r="D80" s="60"/>
      <c r="E80" s="60"/>
      <c r="F80" s="60">
        <v>20</v>
      </c>
      <c r="G80" s="60">
        <v>8</v>
      </c>
      <c r="H80" s="60"/>
      <c r="I80" s="60"/>
      <c r="J80" s="22">
        <f>G80+F80</f>
        <v>28</v>
      </c>
      <c r="K80" s="10">
        <v>5</v>
      </c>
    </row>
    <row r="81" spans="1:11" ht="15.75" x14ac:dyDescent="0.25">
      <c r="A81" t="s">
        <v>922</v>
      </c>
      <c r="B81" s="10" t="s">
        <v>676</v>
      </c>
      <c r="C81" s="10" t="s">
        <v>45</v>
      </c>
      <c r="D81" s="60"/>
      <c r="E81" s="60"/>
      <c r="F81" s="60">
        <v>118</v>
      </c>
      <c r="G81" s="60"/>
      <c r="H81" s="60"/>
      <c r="I81" s="60"/>
      <c r="J81" s="22">
        <f>F81</f>
        <v>118</v>
      </c>
      <c r="K81" s="10">
        <v>39</v>
      </c>
    </row>
    <row r="82" spans="1:11" ht="15.75" x14ac:dyDescent="0.25">
      <c r="A82" t="s">
        <v>922</v>
      </c>
      <c r="B82" s="10" t="s">
        <v>689</v>
      </c>
      <c r="C82" s="10" t="s">
        <v>231</v>
      </c>
      <c r="D82" s="60"/>
      <c r="E82" s="60"/>
      <c r="F82" s="105">
        <v>75</v>
      </c>
      <c r="G82" s="105">
        <v>3</v>
      </c>
      <c r="H82" s="60"/>
      <c r="I82" s="60"/>
      <c r="J82" s="38">
        <f>G82+F82</f>
        <v>78</v>
      </c>
      <c r="K82" s="10">
        <v>22</v>
      </c>
    </row>
    <row r="83" spans="1:11" ht="15.75" x14ac:dyDescent="0.25">
      <c r="A83" t="s">
        <v>922</v>
      </c>
      <c r="B83" s="10" t="s">
        <v>710</v>
      </c>
      <c r="C83" s="10" t="s">
        <v>231</v>
      </c>
      <c r="D83" s="60"/>
      <c r="E83" s="60"/>
      <c r="F83" s="60">
        <v>68</v>
      </c>
      <c r="G83" s="60">
        <v>9</v>
      </c>
      <c r="H83" s="60"/>
      <c r="I83" s="60"/>
      <c r="J83" s="22">
        <f>G83+F83</f>
        <v>77</v>
      </c>
      <c r="K83" s="10">
        <v>27</v>
      </c>
    </row>
    <row r="84" spans="1:11" ht="31.5" x14ac:dyDescent="0.25">
      <c r="A84" t="s">
        <v>907</v>
      </c>
      <c r="B84" s="10" t="s">
        <v>204</v>
      </c>
      <c r="C84" s="10" t="s">
        <v>213</v>
      </c>
      <c r="D84" s="60"/>
      <c r="E84" s="60"/>
      <c r="F84" s="60">
        <v>3</v>
      </c>
      <c r="G84" s="60">
        <v>0</v>
      </c>
      <c r="H84" s="60"/>
      <c r="I84" s="60">
        <v>0</v>
      </c>
      <c r="J84" s="22">
        <f>I84+G84+F84</f>
        <v>3</v>
      </c>
      <c r="K84" s="10"/>
    </row>
    <row r="85" spans="1:11" ht="15.75" x14ac:dyDescent="0.25">
      <c r="A85" t="s">
        <v>922</v>
      </c>
      <c r="B85" s="10" t="s">
        <v>53</v>
      </c>
      <c r="C85" s="10" t="s">
        <v>45</v>
      </c>
      <c r="D85" s="98">
        <v>49</v>
      </c>
      <c r="E85" s="99"/>
      <c r="F85" s="98">
        <v>51</v>
      </c>
      <c r="G85" s="98">
        <v>4</v>
      </c>
      <c r="H85" s="99"/>
      <c r="I85" s="98">
        <v>0</v>
      </c>
      <c r="J85" s="15">
        <f>D85+E85+F85+G85+I85</f>
        <v>104</v>
      </c>
      <c r="K85" s="6">
        <v>41</v>
      </c>
    </row>
    <row r="86" spans="1:11" ht="15.75" x14ac:dyDescent="0.25">
      <c r="A86" s="119"/>
      <c r="B86" s="22"/>
      <c r="C86" s="22"/>
      <c r="D86" s="15">
        <f>SUM(D65:D85)</f>
        <v>145</v>
      </c>
      <c r="E86" s="121">
        <f>SUM(E65:E85)</f>
        <v>8</v>
      </c>
      <c r="F86" s="15">
        <f>SUM(F65:F85)</f>
        <v>1281</v>
      </c>
      <c r="G86" s="15">
        <f>SUM(G65:G85)</f>
        <v>79</v>
      </c>
      <c r="H86" s="121"/>
      <c r="I86" s="15">
        <f>SUM(I65:I85)</f>
        <v>0</v>
      </c>
      <c r="J86" s="15">
        <f>SUM(J65:J85)</f>
        <v>1513</v>
      </c>
      <c r="K86" s="121">
        <f>SUM(K65:K85)</f>
        <v>359</v>
      </c>
    </row>
    <row r="87" spans="1:11" ht="15.75" x14ac:dyDescent="0.25">
      <c r="A87" s="119"/>
      <c r="B87" s="22"/>
      <c r="C87" s="22"/>
      <c r="D87" s="15">
        <v>145</v>
      </c>
      <c r="E87" s="121">
        <v>8</v>
      </c>
      <c r="F87" s="15">
        <v>1281</v>
      </c>
      <c r="G87" s="15">
        <v>79</v>
      </c>
      <c r="H87" s="121"/>
      <c r="I87" s="15"/>
      <c r="J87" s="15">
        <v>1513</v>
      </c>
      <c r="K87" s="121">
        <v>359</v>
      </c>
    </row>
    <row r="88" spans="1:11" ht="15.75" x14ac:dyDescent="0.25">
      <c r="A88" t="s">
        <v>911</v>
      </c>
      <c r="B88" s="10" t="s">
        <v>135</v>
      </c>
      <c r="C88" s="10" t="s">
        <v>136</v>
      </c>
      <c r="D88" s="91"/>
      <c r="E88" s="60">
        <v>141</v>
      </c>
      <c r="F88" s="60"/>
      <c r="G88" s="60">
        <v>217</v>
      </c>
      <c r="H88" s="60"/>
      <c r="I88" s="60"/>
      <c r="J88" s="22">
        <f t="shared" ref="J88:J93" si="2">G88+E88</f>
        <v>358</v>
      </c>
      <c r="K88" s="10">
        <v>110</v>
      </c>
    </row>
    <row r="89" spans="1:11" ht="15.75" x14ac:dyDescent="0.25">
      <c r="A89" t="s">
        <v>911</v>
      </c>
      <c r="B89" s="10" t="s">
        <v>135</v>
      </c>
      <c r="C89" s="10" t="s">
        <v>137</v>
      </c>
      <c r="D89" s="91"/>
      <c r="E89" s="60">
        <v>73</v>
      </c>
      <c r="F89" s="60"/>
      <c r="G89" s="60">
        <v>0</v>
      </c>
      <c r="H89" s="60"/>
      <c r="I89" s="60"/>
      <c r="J89" s="22">
        <f t="shared" si="2"/>
        <v>73</v>
      </c>
      <c r="K89" s="10">
        <v>24</v>
      </c>
    </row>
    <row r="90" spans="1:11" ht="31.5" x14ac:dyDescent="0.25">
      <c r="A90" t="s">
        <v>911</v>
      </c>
      <c r="B90" s="10" t="s">
        <v>135</v>
      </c>
      <c r="C90" s="10" t="s">
        <v>138</v>
      </c>
      <c r="D90" s="91"/>
      <c r="E90" s="60">
        <v>59</v>
      </c>
      <c r="F90" s="60"/>
      <c r="G90" s="60">
        <v>0</v>
      </c>
      <c r="H90" s="60"/>
      <c r="I90" s="60"/>
      <c r="J90" s="22">
        <f t="shared" si="2"/>
        <v>59</v>
      </c>
      <c r="K90" s="10">
        <v>19</v>
      </c>
    </row>
    <row r="91" spans="1:11" ht="15.75" x14ac:dyDescent="0.25">
      <c r="A91" t="s">
        <v>911</v>
      </c>
      <c r="B91" s="10" t="s">
        <v>135</v>
      </c>
      <c r="C91" s="10" t="s">
        <v>139</v>
      </c>
      <c r="D91" s="91"/>
      <c r="E91" s="60">
        <v>280</v>
      </c>
      <c r="F91" s="60"/>
      <c r="G91" s="60">
        <v>371</v>
      </c>
      <c r="H91" s="60"/>
      <c r="I91" s="60"/>
      <c r="J91" s="22">
        <f t="shared" si="2"/>
        <v>651</v>
      </c>
      <c r="K91" s="10">
        <v>222</v>
      </c>
    </row>
    <row r="92" spans="1:11" ht="31.5" x14ac:dyDescent="0.25">
      <c r="A92" t="s">
        <v>911</v>
      </c>
      <c r="B92" s="10" t="s">
        <v>135</v>
      </c>
      <c r="C92" s="10" t="s">
        <v>140</v>
      </c>
      <c r="D92" s="91"/>
      <c r="E92" s="60">
        <v>0</v>
      </c>
      <c r="F92" s="60"/>
      <c r="G92" s="60">
        <v>262</v>
      </c>
      <c r="H92" s="60"/>
      <c r="I92" s="60"/>
      <c r="J92" s="22">
        <f t="shared" si="2"/>
        <v>262</v>
      </c>
      <c r="K92" s="10">
        <v>95</v>
      </c>
    </row>
    <row r="93" spans="1:11" ht="15.75" x14ac:dyDescent="0.25">
      <c r="A93" t="s">
        <v>911</v>
      </c>
      <c r="B93" s="10" t="s">
        <v>135</v>
      </c>
      <c r="C93" s="10" t="s">
        <v>141</v>
      </c>
      <c r="D93" s="91"/>
      <c r="E93" s="60">
        <v>0</v>
      </c>
      <c r="F93" s="60"/>
      <c r="G93" s="60">
        <v>296</v>
      </c>
      <c r="H93" s="60"/>
      <c r="I93" s="60"/>
      <c r="J93" s="22">
        <f t="shared" si="2"/>
        <v>296</v>
      </c>
      <c r="K93" s="10">
        <v>94</v>
      </c>
    </row>
    <row r="94" spans="1:11" ht="31.5" x14ac:dyDescent="0.25">
      <c r="A94" t="s">
        <v>911</v>
      </c>
      <c r="B94" s="10" t="s">
        <v>146</v>
      </c>
      <c r="C94" s="10" t="s">
        <v>147</v>
      </c>
      <c r="D94" s="60"/>
      <c r="E94" s="60">
        <v>19</v>
      </c>
      <c r="F94" s="60"/>
      <c r="G94" s="60"/>
      <c r="H94" s="60"/>
      <c r="I94" s="60"/>
      <c r="J94" s="10">
        <v>19</v>
      </c>
      <c r="K94" s="10">
        <v>10</v>
      </c>
    </row>
    <row r="95" spans="1:11" ht="15.75" x14ac:dyDescent="0.25">
      <c r="A95" t="s">
        <v>911</v>
      </c>
      <c r="B95" s="10" t="s">
        <v>153</v>
      </c>
      <c r="C95" s="10" t="s">
        <v>149</v>
      </c>
      <c r="D95" s="60"/>
      <c r="E95" s="60">
        <v>62</v>
      </c>
      <c r="F95" s="60"/>
      <c r="G95" s="60">
        <v>27</v>
      </c>
      <c r="H95" s="60"/>
      <c r="I95" s="60"/>
      <c r="J95" s="22">
        <f t="shared" ref="J95:J123" si="3">G95+E95</f>
        <v>89</v>
      </c>
      <c r="K95" s="10">
        <v>32</v>
      </c>
    </row>
    <row r="96" spans="1:11" ht="15.75" x14ac:dyDescent="0.25">
      <c r="A96" t="s">
        <v>911</v>
      </c>
      <c r="B96" s="10" t="s">
        <v>153</v>
      </c>
      <c r="C96" s="10" t="s">
        <v>150</v>
      </c>
      <c r="D96" s="60"/>
      <c r="E96" s="60">
        <v>100</v>
      </c>
      <c r="F96" s="60"/>
      <c r="G96" s="60">
        <v>39</v>
      </c>
      <c r="H96" s="60"/>
      <c r="I96" s="60"/>
      <c r="J96" s="22">
        <f t="shared" si="3"/>
        <v>139</v>
      </c>
      <c r="K96" s="10">
        <v>36</v>
      </c>
    </row>
    <row r="97" spans="1:11" ht="15.75" x14ac:dyDescent="0.25">
      <c r="A97" t="s">
        <v>911</v>
      </c>
      <c r="B97" s="10" t="s">
        <v>153</v>
      </c>
      <c r="C97" s="10" t="s">
        <v>151</v>
      </c>
      <c r="D97" s="60"/>
      <c r="E97" s="60">
        <v>69</v>
      </c>
      <c r="F97" s="60"/>
      <c r="G97" s="60">
        <v>54</v>
      </c>
      <c r="H97" s="60"/>
      <c r="I97" s="60"/>
      <c r="J97" s="22">
        <f t="shared" si="3"/>
        <v>123</v>
      </c>
      <c r="K97" s="10">
        <v>36</v>
      </c>
    </row>
    <row r="98" spans="1:11" ht="31.5" x14ac:dyDescent="0.25">
      <c r="A98" t="s">
        <v>911</v>
      </c>
      <c r="B98" s="10" t="s">
        <v>153</v>
      </c>
      <c r="C98" s="10" t="s">
        <v>152</v>
      </c>
      <c r="D98" s="60"/>
      <c r="E98" s="60">
        <v>0</v>
      </c>
      <c r="F98" s="60"/>
      <c r="G98" s="60">
        <v>41</v>
      </c>
      <c r="H98" s="60"/>
      <c r="I98" s="60"/>
      <c r="J98" s="22">
        <f t="shared" si="3"/>
        <v>41</v>
      </c>
      <c r="K98" s="10">
        <v>9</v>
      </c>
    </row>
    <row r="99" spans="1:11" ht="15.75" x14ac:dyDescent="0.25">
      <c r="A99" t="s">
        <v>911</v>
      </c>
      <c r="B99" s="10" t="s">
        <v>153</v>
      </c>
      <c r="C99" s="10" t="s">
        <v>141</v>
      </c>
      <c r="D99" s="60"/>
      <c r="E99" s="60">
        <v>0</v>
      </c>
      <c r="F99" s="60"/>
      <c r="G99" s="60">
        <v>139</v>
      </c>
      <c r="H99" s="60"/>
      <c r="I99" s="60"/>
      <c r="J99" s="22">
        <f t="shared" si="3"/>
        <v>139</v>
      </c>
      <c r="K99" s="10">
        <v>50</v>
      </c>
    </row>
    <row r="100" spans="1:11" ht="31.5" x14ac:dyDescent="0.25">
      <c r="A100" t="s">
        <v>911</v>
      </c>
      <c r="B100" s="10" t="s">
        <v>156</v>
      </c>
      <c r="C100" s="10" t="s">
        <v>151</v>
      </c>
      <c r="D100" s="60"/>
      <c r="E100" s="60">
        <v>71</v>
      </c>
      <c r="F100" s="60"/>
      <c r="G100" s="60">
        <v>131</v>
      </c>
      <c r="H100" s="60"/>
      <c r="I100" s="60"/>
      <c r="J100" s="22">
        <f t="shared" si="3"/>
        <v>202</v>
      </c>
      <c r="K100" s="10">
        <v>66</v>
      </c>
    </row>
    <row r="101" spans="1:11" ht="31.5" x14ac:dyDescent="0.25">
      <c r="A101" t="s">
        <v>911</v>
      </c>
      <c r="B101" s="10" t="s">
        <v>156</v>
      </c>
      <c r="C101" s="10" t="s">
        <v>149</v>
      </c>
      <c r="D101" s="60"/>
      <c r="E101" s="60">
        <v>76</v>
      </c>
      <c r="F101" s="60"/>
      <c r="G101" s="60">
        <v>69</v>
      </c>
      <c r="H101" s="60"/>
      <c r="I101" s="60"/>
      <c r="J101" s="22">
        <f t="shared" si="3"/>
        <v>145</v>
      </c>
      <c r="K101" s="10">
        <v>46</v>
      </c>
    </row>
    <row r="102" spans="1:11" ht="31.5" x14ac:dyDescent="0.25">
      <c r="A102" t="s">
        <v>911</v>
      </c>
      <c r="B102" s="10" t="s">
        <v>156</v>
      </c>
      <c r="C102" s="10" t="s">
        <v>157</v>
      </c>
      <c r="D102" s="60"/>
      <c r="E102" s="60">
        <v>67</v>
      </c>
      <c r="F102" s="60"/>
      <c r="G102" s="60">
        <v>53</v>
      </c>
      <c r="H102" s="60"/>
      <c r="I102" s="60"/>
      <c r="J102" s="22">
        <f t="shared" si="3"/>
        <v>120</v>
      </c>
      <c r="K102" s="10">
        <v>26</v>
      </c>
    </row>
    <row r="103" spans="1:11" ht="31.5" x14ac:dyDescent="0.25">
      <c r="A103" t="s">
        <v>911</v>
      </c>
      <c r="B103" s="10" t="s">
        <v>156</v>
      </c>
      <c r="C103" s="10" t="s">
        <v>158</v>
      </c>
      <c r="D103" s="60"/>
      <c r="E103" s="60">
        <v>0</v>
      </c>
      <c r="F103" s="60"/>
      <c r="G103" s="60">
        <v>148</v>
      </c>
      <c r="H103" s="60"/>
      <c r="I103" s="60"/>
      <c r="J103" s="22">
        <f t="shared" si="3"/>
        <v>148</v>
      </c>
      <c r="K103" s="10">
        <v>48</v>
      </c>
    </row>
    <row r="104" spans="1:11" ht="15.75" x14ac:dyDescent="0.25">
      <c r="A104" t="s">
        <v>911</v>
      </c>
      <c r="B104" s="10" t="s">
        <v>354</v>
      </c>
      <c r="C104" s="10" t="s">
        <v>157</v>
      </c>
      <c r="D104" s="60"/>
      <c r="E104" s="60">
        <v>87</v>
      </c>
      <c r="F104" s="60"/>
      <c r="G104" s="60">
        <v>109</v>
      </c>
      <c r="H104" s="60"/>
      <c r="I104" s="60"/>
      <c r="J104" s="22">
        <f t="shared" si="3"/>
        <v>196</v>
      </c>
      <c r="K104" s="10">
        <v>40</v>
      </c>
    </row>
    <row r="105" spans="1:11" ht="15.75" x14ac:dyDescent="0.25">
      <c r="A105" t="s">
        <v>911</v>
      </c>
      <c r="B105" s="10" t="s">
        <v>354</v>
      </c>
      <c r="C105" s="10" t="s">
        <v>149</v>
      </c>
      <c r="D105" s="60"/>
      <c r="E105" s="60">
        <v>65</v>
      </c>
      <c r="F105" s="60"/>
      <c r="G105" s="60">
        <v>42</v>
      </c>
      <c r="H105" s="60"/>
      <c r="I105" s="60"/>
      <c r="J105" s="22">
        <f t="shared" si="3"/>
        <v>107</v>
      </c>
      <c r="K105" s="10">
        <v>20</v>
      </c>
    </row>
    <row r="106" spans="1:11" ht="15.75" x14ac:dyDescent="0.25">
      <c r="A106" t="s">
        <v>911</v>
      </c>
      <c r="B106" s="10" t="s">
        <v>354</v>
      </c>
      <c r="C106" s="10" t="s">
        <v>151</v>
      </c>
      <c r="D106" s="60"/>
      <c r="E106" s="60">
        <v>73</v>
      </c>
      <c r="F106" s="60"/>
      <c r="G106" s="60">
        <v>70</v>
      </c>
      <c r="H106" s="60"/>
      <c r="I106" s="60"/>
      <c r="J106" s="22">
        <f t="shared" si="3"/>
        <v>143</v>
      </c>
      <c r="K106" s="10">
        <v>46</v>
      </c>
    </row>
    <row r="107" spans="1:11" ht="15.75" x14ac:dyDescent="0.25">
      <c r="A107" t="s">
        <v>911</v>
      </c>
      <c r="B107" s="10" t="s">
        <v>354</v>
      </c>
      <c r="C107" s="10" t="s">
        <v>137</v>
      </c>
      <c r="D107" s="60"/>
      <c r="E107" s="60">
        <v>53</v>
      </c>
      <c r="F107" s="60"/>
      <c r="G107" s="60">
        <v>15</v>
      </c>
      <c r="H107" s="60"/>
      <c r="I107" s="60"/>
      <c r="J107" s="22">
        <f t="shared" si="3"/>
        <v>68</v>
      </c>
      <c r="K107" s="10">
        <v>13</v>
      </c>
    </row>
    <row r="108" spans="1:11" ht="31.5" x14ac:dyDescent="0.25">
      <c r="A108" t="s">
        <v>911</v>
      </c>
      <c r="B108" s="10" t="s">
        <v>354</v>
      </c>
      <c r="C108" s="10" t="s">
        <v>140</v>
      </c>
      <c r="D108" s="60"/>
      <c r="E108" s="60">
        <v>0</v>
      </c>
      <c r="F108" s="60"/>
      <c r="G108" s="60">
        <v>38</v>
      </c>
      <c r="H108" s="60"/>
      <c r="I108" s="60"/>
      <c r="J108" s="22">
        <f t="shared" si="3"/>
        <v>38</v>
      </c>
      <c r="K108" s="10"/>
    </row>
    <row r="109" spans="1:11" ht="15.75" x14ac:dyDescent="0.25">
      <c r="A109" t="s">
        <v>911</v>
      </c>
      <c r="B109" s="10" t="s">
        <v>354</v>
      </c>
      <c r="C109" s="10" t="s">
        <v>141</v>
      </c>
      <c r="D109" s="60"/>
      <c r="E109" s="60">
        <v>0</v>
      </c>
      <c r="F109" s="60"/>
      <c r="G109" s="60">
        <v>146</v>
      </c>
      <c r="H109" s="60"/>
      <c r="I109" s="60"/>
      <c r="J109" s="22">
        <f t="shared" si="3"/>
        <v>146</v>
      </c>
      <c r="K109" s="10">
        <v>54</v>
      </c>
    </row>
    <row r="110" spans="1:11" ht="15.75" x14ac:dyDescent="0.25">
      <c r="A110" t="s">
        <v>911</v>
      </c>
      <c r="B110" s="10" t="s">
        <v>384</v>
      </c>
      <c r="C110" s="10" t="s">
        <v>157</v>
      </c>
      <c r="D110" s="2"/>
      <c r="E110" s="60">
        <v>94</v>
      </c>
      <c r="F110" s="60"/>
      <c r="G110" s="60">
        <v>41</v>
      </c>
      <c r="H110" s="60"/>
      <c r="I110" s="60"/>
      <c r="J110" s="22">
        <f t="shared" si="3"/>
        <v>135</v>
      </c>
      <c r="K110" s="10">
        <v>33</v>
      </c>
    </row>
    <row r="111" spans="1:11" ht="15.75" x14ac:dyDescent="0.25">
      <c r="A111" t="s">
        <v>911</v>
      </c>
      <c r="B111" s="10" t="s">
        <v>384</v>
      </c>
      <c r="C111" s="10" t="s">
        <v>149</v>
      </c>
      <c r="D111" s="2"/>
      <c r="E111" s="60">
        <v>66</v>
      </c>
      <c r="F111" s="60"/>
      <c r="G111" s="60">
        <v>13</v>
      </c>
      <c r="H111" s="60"/>
      <c r="I111" s="60"/>
      <c r="J111" s="22">
        <f t="shared" si="3"/>
        <v>79</v>
      </c>
      <c r="K111" s="10">
        <v>27</v>
      </c>
    </row>
    <row r="112" spans="1:11" ht="15.75" x14ac:dyDescent="0.25">
      <c r="A112" t="s">
        <v>911</v>
      </c>
      <c r="B112" s="10" t="s">
        <v>384</v>
      </c>
      <c r="C112" s="10" t="s">
        <v>141</v>
      </c>
      <c r="D112" s="2"/>
      <c r="E112" s="60">
        <v>0</v>
      </c>
      <c r="F112" s="60"/>
      <c r="G112" s="60">
        <v>107</v>
      </c>
      <c r="H112" s="60"/>
      <c r="I112" s="60"/>
      <c r="J112" s="22">
        <f t="shared" si="3"/>
        <v>107</v>
      </c>
      <c r="K112" s="10">
        <v>30</v>
      </c>
    </row>
    <row r="113" spans="1:11" ht="15.75" x14ac:dyDescent="0.25">
      <c r="A113" t="s">
        <v>911</v>
      </c>
      <c r="B113" s="10" t="s">
        <v>384</v>
      </c>
      <c r="C113" s="10" t="s">
        <v>151</v>
      </c>
      <c r="D113" s="2"/>
      <c r="E113" s="60">
        <v>70</v>
      </c>
      <c r="F113" s="60"/>
      <c r="G113" s="60">
        <v>57</v>
      </c>
      <c r="H113" s="60"/>
      <c r="I113" s="60"/>
      <c r="J113" s="22">
        <f t="shared" si="3"/>
        <v>127</v>
      </c>
      <c r="K113" s="10">
        <v>41</v>
      </c>
    </row>
    <row r="114" spans="1:11" ht="15.75" x14ac:dyDescent="0.25">
      <c r="A114" t="s">
        <v>911</v>
      </c>
      <c r="B114" s="10" t="s">
        <v>384</v>
      </c>
      <c r="C114" s="10" t="s">
        <v>137</v>
      </c>
      <c r="D114" s="2"/>
      <c r="E114" s="60">
        <v>69</v>
      </c>
      <c r="F114" s="60"/>
      <c r="G114" s="60">
        <v>1</v>
      </c>
      <c r="H114" s="60"/>
      <c r="I114" s="60"/>
      <c r="J114" s="22">
        <f t="shared" si="3"/>
        <v>70</v>
      </c>
      <c r="K114" s="10">
        <v>22</v>
      </c>
    </row>
    <row r="115" spans="1:11" ht="15.75" x14ac:dyDescent="0.25">
      <c r="A115" t="s">
        <v>911</v>
      </c>
      <c r="B115" s="10" t="s">
        <v>391</v>
      </c>
      <c r="C115" s="10" t="s">
        <v>151</v>
      </c>
      <c r="D115" s="60"/>
      <c r="E115" s="60">
        <v>140</v>
      </c>
      <c r="F115" s="60"/>
      <c r="G115" s="60">
        <v>33</v>
      </c>
      <c r="H115" s="60"/>
      <c r="I115" s="60"/>
      <c r="J115" s="22">
        <f t="shared" si="3"/>
        <v>173</v>
      </c>
      <c r="K115" s="10">
        <v>48</v>
      </c>
    </row>
    <row r="116" spans="1:11" ht="15.75" x14ac:dyDescent="0.25">
      <c r="A116" t="s">
        <v>911</v>
      </c>
      <c r="B116" s="10" t="s">
        <v>391</v>
      </c>
      <c r="C116" s="10" t="s">
        <v>149</v>
      </c>
      <c r="D116" s="60"/>
      <c r="E116" s="60">
        <v>102</v>
      </c>
      <c r="F116" s="60"/>
      <c r="G116" s="60">
        <v>28</v>
      </c>
      <c r="H116" s="60"/>
      <c r="I116" s="60"/>
      <c r="J116" s="22">
        <f t="shared" si="3"/>
        <v>130</v>
      </c>
      <c r="K116" s="10">
        <v>32</v>
      </c>
    </row>
    <row r="117" spans="1:11" ht="15.75" x14ac:dyDescent="0.25">
      <c r="A117" t="s">
        <v>911</v>
      </c>
      <c r="B117" s="10" t="s">
        <v>391</v>
      </c>
      <c r="C117" s="10" t="s">
        <v>157</v>
      </c>
      <c r="D117" s="60"/>
      <c r="E117" s="60">
        <v>96</v>
      </c>
      <c r="F117" s="60"/>
      <c r="G117" s="60">
        <v>0</v>
      </c>
      <c r="H117" s="60"/>
      <c r="I117" s="60"/>
      <c r="J117" s="22">
        <f t="shared" si="3"/>
        <v>96</v>
      </c>
      <c r="K117" s="10">
        <v>26</v>
      </c>
    </row>
    <row r="118" spans="1:11" ht="15.75" x14ac:dyDescent="0.25">
      <c r="A118" t="s">
        <v>911</v>
      </c>
      <c r="B118" s="10" t="s">
        <v>391</v>
      </c>
      <c r="C118" s="10" t="s">
        <v>141</v>
      </c>
      <c r="D118" s="60"/>
      <c r="E118" s="60">
        <v>0</v>
      </c>
      <c r="F118" s="60"/>
      <c r="G118" s="60">
        <v>178</v>
      </c>
      <c r="H118" s="60"/>
      <c r="I118" s="60"/>
      <c r="J118" s="22">
        <f t="shared" si="3"/>
        <v>178</v>
      </c>
      <c r="K118" s="10">
        <v>53</v>
      </c>
    </row>
    <row r="119" spans="1:11" ht="15.75" x14ac:dyDescent="0.25">
      <c r="A119" t="s">
        <v>911</v>
      </c>
      <c r="B119" s="10" t="s">
        <v>426</v>
      </c>
      <c r="C119" s="10" t="s">
        <v>149</v>
      </c>
      <c r="D119" s="60"/>
      <c r="E119" s="60">
        <v>74</v>
      </c>
      <c r="F119" s="60"/>
      <c r="G119" s="60">
        <v>98</v>
      </c>
      <c r="H119" s="60"/>
      <c r="I119" s="60"/>
      <c r="J119" s="22">
        <f t="shared" si="3"/>
        <v>172</v>
      </c>
      <c r="K119" s="10">
        <v>55</v>
      </c>
    </row>
    <row r="120" spans="1:11" ht="15.75" x14ac:dyDescent="0.25">
      <c r="A120" t="s">
        <v>911</v>
      </c>
      <c r="B120" s="10" t="s">
        <v>426</v>
      </c>
      <c r="C120" s="10" t="s">
        <v>151</v>
      </c>
      <c r="D120" s="60"/>
      <c r="E120" s="60">
        <v>229</v>
      </c>
      <c r="F120" s="60"/>
      <c r="G120" s="60">
        <v>170</v>
      </c>
      <c r="H120" s="60"/>
      <c r="I120" s="60"/>
      <c r="J120" s="22">
        <f t="shared" si="3"/>
        <v>399</v>
      </c>
      <c r="K120" s="10">
        <v>131</v>
      </c>
    </row>
    <row r="121" spans="1:11" ht="15.75" x14ac:dyDescent="0.25">
      <c r="A121" t="s">
        <v>911</v>
      </c>
      <c r="B121" s="10" t="s">
        <v>426</v>
      </c>
      <c r="C121" s="10" t="s">
        <v>157</v>
      </c>
      <c r="D121" s="60"/>
      <c r="E121" s="60">
        <v>131</v>
      </c>
      <c r="F121" s="60"/>
      <c r="G121" s="60">
        <v>38</v>
      </c>
      <c r="H121" s="60"/>
      <c r="I121" s="60"/>
      <c r="J121" s="22">
        <f t="shared" si="3"/>
        <v>169</v>
      </c>
      <c r="K121" s="10">
        <v>25</v>
      </c>
    </row>
    <row r="122" spans="1:11" ht="15.75" x14ac:dyDescent="0.25">
      <c r="A122" t="s">
        <v>911</v>
      </c>
      <c r="B122" s="10" t="s">
        <v>426</v>
      </c>
      <c r="C122" s="10" t="s">
        <v>141</v>
      </c>
      <c r="D122" s="60"/>
      <c r="E122" s="60">
        <v>0</v>
      </c>
      <c r="F122" s="60"/>
      <c r="G122" s="60">
        <v>164</v>
      </c>
      <c r="H122" s="60"/>
      <c r="I122" s="60"/>
      <c r="J122" s="22">
        <f t="shared" si="3"/>
        <v>164</v>
      </c>
      <c r="K122" s="10">
        <v>54</v>
      </c>
    </row>
    <row r="123" spans="1:11" ht="15.75" x14ac:dyDescent="0.25">
      <c r="A123" t="s">
        <v>911</v>
      </c>
      <c r="B123" s="10" t="s">
        <v>426</v>
      </c>
      <c r="C123" s="10" t="s">
        <v>137</v>
      </c>
      <c r="D123" s="60"/>
      <c r="E123" s="60">
        <v>72</v>
      </c>
      <c r="F123" s="60"/>
      <c r="G123" s="60">
        <v>0</v>
      </c>
      <c r="H123" s="60"/>
      <c r="I123" s="60"/>
      <c r="J123" s="22">
        <f t="shared" si="3"/>
        <v>72</v>
      </c>
      <c r="K123" s="10">
        <v>23</v>
      </c>
    </row>
    <row r="124" spans="1:11" ht="31.5" x14ac:dyDescent="0.25">
      <c r="A124" t="s">
        <v>911</v>
      </c>
      <c r="B124" s="10" t="s">
        <v>432</v>
      </c>
      <c r="C124" s="10" t="s">
        <v>157</v>
      </c>
      <c r="D124" s="60"/>
      <c r="E124" s="60"/>
      <c r="F124" s="60"/>
      <c r="G124" s="60">
        <v>188</v>
      </c>
      <c r="H124" s="60"/>
      <c r="I124" s="60"/>
      <c r="J124" s="22">
        <f t="shared" ref="J124:J141" si="4">G124</f>
        <v>188</v>
      </c>
      <c r="K124" s="10">
        <v>71</v>
      </c>
    </row>
    <row r="125" spans="1:11" ht="31.5" x14ac:dyDescent="0.25">
      <c r="A125" t="s">
        <v>911</v>
      </c>
      <c r="B125" s="10" t="s">
        <v>432</v>
      </c>
      <c r="C125" s="10" t="s">
        <v>149</v>
      </c>
      <c r="D125" s="60"/>
      <c r="E125" s="60"/>
      <c r="F125" s="60"/>
      <c r="G125" s="60">
        <v>173</v>
      </c>
      <c r="H125" s="60"/>
      <c r="I125" s="60"/>
      <c r="J125" s="22">
        <f t="shared" si="4"/>
        <v>173</v>
      </c>
      <c r="K125" s="10">
        <v>70</v>
      </c>
    </row>
    <row r="126" spans="1:11" ht="31.5" x14ac:dyDescent="0.25">
      <c r="A126" t="s">
        <v>911</v>
      </c>
      <c r="B126" s="10" t="s">
        <v>432</v>
      </c>
      <c r="C126" s="10" t="s">
        <v>433</v>
      </c>
      <c r="D126" s="60"/>
      <c r="E126" s="60"/>
      <c r="F126" s="60"/>
      <c r="G126" s="60">
        <v>103</v>
      </c>
      <c r="H126" s="60"/>
      <c r="I126" s="60"/>
      <c r="J126" s="22">
        <f t="shared" si="4"/>
        <v>103</v>
      </c>
      <c r="K126" s="10">
        <v>103</v>
      </c>
    </row>
    <row r="127" spans="1:11" ht="31.5" x14ac:dyDescent="0.25">
      <c r="A127" t="s">
        <v>911</v>
      </c>
      <c r="B127" s="10" t="s">
        <v>432</v>
      </c>
      <c r="C127" s="10" t="s">
        <v>434</v>
      </c>
      <c r="D127" s="60"/>
      <c r="E127" s="60"/>
      <c r="F127" s="60"/>
      <c r="G127" s="60">
        <v>171</v>
      </c>
      <c r="H127" s="60"/>
      <c r="I127" s="60"/>
      <c r="J127" s="22">
        <f t="shared" si="4"/>
        <v>171</v>
      </c>
      <c r="K127" s="10">
        <v>40</v>
      </c>
    </row>
    <row r="128" spans="1:11" ht="31.5" x14ac:dyDescent="0.25">
      <c r="A128" t="s">
        <v>911</v>
      </c>
      <c r="B128" s="10" t="s">
        <v>432</v>
      </c>
      <c r="C128" s="10" t="s">
        <v>141</v>
      </c>
      <c r="D128" s="60"/>
      <c r="E128" s="60"/>
      <c r="F128" s="60"/>
      <c r="G128" s="60">
        <v>638</v>
      </c>
      <c r="H128" s="60"/>
      <c r="I128" s="60"/>
      <c r="J128" s="22">
        <f t="shared" si="4"/>
        <v>638</v>
      </c>
      <c r="K128" s="10">
        <v>185</v>
      </c>
    </row>
    <row r="129" spans="1:11" ht="31.5" x14ac:dyDescent="0.25">
      <c r="A129" t="s">
        <v>911</v>
      </c>
      <c r="B129" s="10" t="s">
        <v>432</v>
      </c>
      <c r="C129" s="10" t="s">
        <v>151</v>
      </c>
      <c r="D129" s="60"/>
      <c r="E129" s="60"/>
      <c r="F129" s="60"/>
      <c r="G129" s="60">
        <v>216</v>
      </c>
      <c r="H129" s="60"/>
      <c r="I129" s="60"/>
      <c r="J129" s="22">
        <f t="shared" si="4"/>
        <v>216</v>
      </c>
      <c r="K129" s="10">
        <v>71</v>
      </c>
    </row>
    <row r="130" spans="1:11" ht="31.5" x14ac:dyDescent="0.25">
      <c r="A130" t="s">
        <v>911</v>
      </c>
      <c r="B130" s="10" t="s">
        <v>445</v>
      </c>
      <c r="C130" s="10" t="s">
        <v>149</v>
      </c>
      <c r="D130" s="60"/>
      <c r="E130" s="60"/>
      <c r="F130" s="60"/>
      <c r="G130" s="60">
        <v>333</v>
      </c>
      <c r="H130" s="60"/>
      <c r="I130" s="60"/>
      <c r="J130" s="22">
        <f t="shared" si="4"/>
        <v>333</v>
      </c>
      <c r="K130" s="10">
        <v>110</v>
      </c>
    </row>
    <row r="131" spans="1:11" ht="31.5" x14ac:dyDescent="0.25">
      <c r="A131" t="s">
        <v>911</v>
      </c>
      <c r="B131" s="10" t="s">
        <v>445</v>
      </c>
      <c r="C131" s="10" t="s">
        <v>151</v>
      </c>
      <c r="D131" s="60"/>
      <c r="E131" s="60"/>
      <c r="F131" s="60"/>
      <c r="G131" s="60">
        <v>535</v>
      </c>
      <c r="H131" s="60"/>
      <c r="I131" s="60"/>
      <c r="J131" s="22">
        <f t="shared" si="4"/>
        <v>535</v>
      </c>
      <c r="K131" s="10">
        <v>171</v>
      </c>
    </row>
    <row r="132" spans="1:11" ht="31.5" x14ac:dyDescent="0.25">
      <c r="A132" t="s">
        <v>911</v>
      </c>
      <c r="B132" s="10" t="s">
        <v>445</v>
      </c>
      <c r="C132" s="10" t="s">
        <v>150</v>
      </c>
      <c r="D132" s="60"/>
      <c r="E132" s="60"/>
      <c r="F132" s="60"/>
      <c r="G132" s="60">
        <v>382</v>
      </c>
      <c r="H132" s="60"/>
      <c r="I132" s="60"/>
      <c r="J132" s="22">
        <f t="shared" si="4"/>
        <v>382</v>
      </c>
      <c r="K132" s="10">
        <v>85</v>
      </c>
    </row>
    <row r="133" spans="1:11" ht="31.5" x14ac:dyDescent="0.25">
      <c r="A133" t="s">
        <v>911</v>
      </c>
      <c r="B133" s="10" t="s">
        <v>445</v>
      </c>
      <c r="C133" s="10" t="s">
        <v>141</v>
      </c>
      <c r="D133" s="60"/>
      <c r="E133" s="60"/>
      <c r="F133" s="60"/>
      <c r="G133" s="60">
        <v>1430</v>
      </c>
      <c r="H133" s="60"/>
      <c r="I133" s="60"/>
      <c r="J133" s="22">
        <f t="shared" si="4"/>
        <v>1430</v>
      </c>
      <c r="K133" s="10">
        <v>415</v>
      </c>
    </row>
    <row r="134" spans="1:11" ht="31.5" x14ac:dyDescent="0.25">
      <c r="A134" t="s">
        <v>911</v>
      </c>
      <c r="B134" s="10" t="s">
        <v>445</v>
      </c>
      <c r="C134" s="10" t="s">
        <v>137</v>
      </c>
      <c r="D134" s="60"/>
      <c r="E134" s="60"/>
      <c r="F134" s="60"/>
      <c r="G134" s="60">
        <v>67</v>
      </c>
      <c r="H134" s="60"/>
      <c r="I134" s="60"/>
      <c r="J134" s="22">
        <f t="shared" si="4"/>
        <v>67</v>
      </c>
      <c r="K134" s="10">
        <v>16</v>
      </c>
    </row>
    <row r="135" spans="1:11" ht="31.5" x14ac:dyDescent="0.25">
      <c r="A135" t="s">
        <v>911</v>
      </c>
      <c r="B135" s="10" t="s">
        <v>445</v>
      </c>
      <c r="C135" s="10" t="s">
        <v>446</v>
      </c>
      <c r="D135" s="60"/>
      <c r="E135" s="60"/>
      <c r="F135" s="60"/>
      <c r="G135" s="60">
        <v>86</v>
      </c>
      <c r="H135" s="60"/>
      <c r="I135" s="60"/>
      <c r="J135" s="22">
        <f t="shared" si="4"/>
        <v>86</v>
      </c>
      <c r="K135" s="10"/>
    </row>
    <row r="136" spans="1:11" ht="31.5" x14ac:dyDescent="0.25">
      <c r="A136" t="s">
        <v>911</v>
      </c>
      <c r="B136" s="10" t="s">
        <v>445</v>
      </c>
      <c r="C136" s="10" t="s">
        <v>434</v>
      </c>
      <c r="D136" s="60"/>
      <c r="E136" s="60"/>
      <c r="F136" s="60"/>
      <c r="G136" s="60">
        <v>257</v>
      </c>
      <c r="H136" s="60"/>
      <c r="I136" s="60"/>
      <c r="J136" s="22">
        <f t="shared" si="4"/>
        <v>257</v>
      </c>
      <c r="K136" s="10">
        <v>85</v>
      </c>
    </row>
    <row r="137" spans="1:11" ht="31.5" x14ac:dyDescent="0.25">
      <c r="A137" t="s">
        <v>911</v>
      </c>
      <c r="B137" s="10" t="s">
        <v>445</v>
      </c>
      <c r="C137" s="10" t="s">
        <v>433</v>
      </c>
      <c r="D137" s="60"/>
      <c r="E137" s="60"/>
      <c r="F137" s="60"/>
      <c r="G137" s="60">
        <v>121</v>
      </c>
      <c r="H137" s="60"/>
      <c r="I137" s="60"/>
      <c r="J137" s="22">
        <f t="shared" si="4"/>
        <v>121</v>
      </c>
      <c r="K137" s="10">
        <v>121</v>
      </c>
    </row>
    <row r="138" spans="1:11" ht="25.5" x14ac:dyDescent="0.25">
      <c r="A138" t="s">
        <v>911</v>
      </c>
      <c r="B138" s="29" t="s">
        <v>449</v>
      </c>
      <c r="C138" s="10" t="s">
        <v>149</v>
      </c>
      <c r="D138" s="60"/>
      <c r="E138" s="60"/>
      <c r="F138" s="60"/>
      <c r="G138" s="60">
        <v>53</v>
      </c>
      <c r="H138" s="60"/>
      <c r="I138" s="60"/>
      <c r="J138" s="22">
        <f t="shared" si="4"/>
        <v>53</v>
      </c>
      <c r="K138" s="10">
        <v>19</v>
      </c>
    </row>
    <row r="139" spans="1:11" ht="25.5" x14ac:dyDescent="0.25">
      <c r="A139" t="s">
        <v>911</v>
      </c>
      <c r="B139" s="29" t="s">
        <v>449</v>
      </c>
      <c r="C139" s="10" t="s">
        <v>151</v>
      </c>
      <c r="D139" s="60"/>
      <c r="E139" s="60"/>
      <c r="F139" s="60"/>
      <c r="G139" s="60">
        <v>64</v>
      </c>
      <c r="H139" s="60"/>
      <c r="I139" s="60"/>
      <c r="J139" s="22">
        <f t="shared" si="4"/>
        <v>64</v>
      </c>
      <c r="K139" s="10">
        <v>19</v>
      </c>
    </row>
    <row r="140" spans="1:11" ht="25.5" x14ac:dyDescent="0.25">
      <c r="A140" t="s">
        <v>911</v>
      </c>
      <c r="B140" s="29" t="s">
        <v>449</v>
      </c>
      <c r="C140" s="10" t="s">
        <v>157</v>
      </c>
      <c r="D140" s="60"/>
      <c r="E140" s="60"/>
      <c r="F140" s="60"/>
      <c r="G140" s="60">
        <v>13</v>
      </c>
      <c r="H140" s="60"/>
      <c r="I140" s="60"/>
      <c r="J140" s="22">
        <f t="shared" si="4"/>
        <v>13</v>
      </c>
      <c r="K140" s="10" t="s">
        <v>187</v>
      </c>
    </row>
    <row r="141" spans="1:11" ht="25.5" x14ac:dyDescent="0.25">
      <c r="A141" t="s">
        <v>911</v>
      </c>
      <c r="B141" s="29" t="s">
        <v>449</v>
      </c>
      <c r="C141" s="10" t="s">
        <v>141</v>
      </c>
      <c r="D141" s="60"/>
      <c r="E141" s="60"/>
      <c r="F141" s="60"/>
      <c r="G141" s="60">
        <v>175</v>
      </c>
      <c r="H141" s="60"/>
      <c r="I141" s="60"/>
      <c r="J141" s="22">
        <f t="shared" si="4"/>
        <v>175</v>
      </c>
      <c r="K141" s="10">
        <v>56</v>
      </c>
    </row>
    <row r="142" spans="1:11" ht="47.25" x14ac:dyDescent="0.25">
      <c r="A142" t="s">
        <v>911</v>
      </c>
      <c r="B142" s="10" t="s">
        <v>469</v>
      </c>
      <c r="C142" s="10" t="s">
        <v>470</v>
      </c>
      <c r="D142" s="60"/>
      <c r="E142" s="60"/>
      <c r="F142" s="60">
        <v>22</v>
      </c>
      <c r="G142" s="60">
        <v>0</v>
      </c>
      <c r="H142" s="60"/>
      <c r="I142" s="60"/>
      <c r="J142" s="22">
        <f>G142+F142</f>
        <v>22</v>
      </c>
      <c r="K142" s="10"/>
    </row>
    <row r="143" spans="1:11" ht="15.75" x14ac:dyDescent="0.25">
      <c r="A143" t="s">
        <v>911</v>
      </c>
      <c r="B143" s="10" t="s">
        <v>516</v>
      </c>
      <c r="C143" s="10" t="s">
        <v>151</v>
      </c>
      <c r="D143" s="60"/>
      <c r="E143" s="60">
        <v>222</v>
      </c>
      <c r="F143" s="60"/>
      <c r="G143" s="60">
        <v>122</v>
      </c>
      <c r="H143" s="60"/>
      <c r="I143" s="60"/>
      <c r="J143" s="22">
        <f t="shared" ref="J143:J160" si="5">G143+E143</f>
        <v>344</v>
      </c>
      <c r="K143" s="10">
        <v>116</v>
      </c>
    </row>
    <row r="144" spans="1:11" ht="15.75" x14ac:dyDescent="0.25">
      <c r="A144" t="s">
        <v>911</v>
      </c>
      <c r="B144" s="10" t="s">
        <v>516</v>
      </c>
      <c r="C144" s="10" t="s">
        <v>150</v>
      </c>
      <c r="D144" s="60"/>
      <c r="E144" s="60">
        <v>148</v>
      </c>
      <c r="F144" s="60"/>
      <c r="G144" s="60">
        <v>0</v>
      </c>
      <c r="H144" s="60"/>
      <c r="I144" s="60"/>
      <c r="J144" s="22">
        <f t="shared" si="5"/>
        <v>148</v>
      </c>
      <c r="K144" s="10">
        <v>49</v>
      </c>
    </row>
    <row r="145" spans="1:11" ht="15.75" x14ac:dyDescent="0.25">
      <c r="A145" t="s">
        <v>911</v>
      </c>
      <c r="B145" s="10" t="s">
        <v>516</v>
      </c>
      <c r="C145" s="10" t="s">
        <v>149</v>
      </c>
      <c r="D145" s="60"/>
      <c r="E145" s="60">
        <v>27</v>
      </c>
      <c r="F145" s="60"/>
      <c r="G145" s="60">
        <v>109</v>
      </c>
      <c r="H145" s="60"/>
      <c r="I145" s="60"/>
      <c r="J145" s="22">
        <f t="shared" si="5"/>
        <v>136</v>
      </c>
      <c r="K145" s="10">
        <v>73</v>
      </c>
    </row>
    <row r="146" spans="1:11" ht="15.75" x14ac:dyDescent="0.25">
      <c r="A146" t="s">
        <v>911</v>
      </c>
      <c r="B146" s="10" t="s">
        <v>516</v>
      </c>
      <c r="C146" s="10" t="s">
        <v>141</v>
      </c>
      <c r="D146" s="60"/>
      <c r="E146" s="60">
        <v>0</v>
      </c>
      <c r="F146" s="60"/>
      <c r="G146" s="60">
        <v>178</v>
      </c>
      <c r="H146" s="60"/>
      <c r="I146" s="60"/>
      <c r="J146" s="22">
        <f t="shared" si="5"/>
        <v>178</v>
      </c>
      <c r="K146" s="10">
        <v>57</v>
      </c>
    </row>
    <row r="147" spans="1:11" ht="31.5" x14ac:dyDescent="0.25">
      <c r="A147" t="s">
        <v>911</v>
      </c>
      <c r="B147" s="10" t="s">
        <v>516</v>
      </c>
      <c r="C147" s="10" t="s">
        <v>140</v>
      </c>
      <c r="D147" s="60"/>
      <c r="E147" s="60">
        <v>0</v>
      </c>
      <c r="F147" s="60"/>
      <c r="G147" s="60">
        <v>71</v>
      </c>
      <c r="H147" s="60"/>
      <c r="I147" s="60"/>
      <c r="J147" s="22">
        <f t="shared" si="5"/>
        <v>71</v>
      </c>
      <c r="K147" s="10">
        <v>22</v>
      </c>
    </row>
    <row r="148" spans="1:11" ht="15.75" x14ac:dyDescent="0.25">
      <c r="A148" t="s">
        <v>911</v>
      </c>
      <c r="B148" s="10" t="s">
        <v>516</v>
      </c>
      <c r="C148" s="10" t="s">
        <v>517</v>
      </c>
      <c r="D148" s="60"/>
      <c r="E148" s="60">
        <v>22</v>
      </c>
      <c r="F148" s="60"/>
      <c r="G148" s="60">
        <v>0</v>
      </c>
      <c r="H148" s="60"/>
      <c r="I148" s="60"/>
      <c r="J148" s="22">
        <f t="shared" si="5"/>
        <v>22</v>
      </c>
      <c r="K148" s="10">
        <v>0</v>
      </c>
    </row>
    <row r="149" spans="1:11" ht="15.75" x14ac:dyDescent="0.25">
      <c r="A149" t="s">
        <v>911</v>
      </c>
      <c r="B149" s="10" t="s">
        <v>556</v>
      </c>
      <c r="C149" s="10" t="s">
        <v>157</v>
      </c>
      <c r="D149" s="60"/>
      <c r="E149" s="60">
        <v>94</v>
      </c>
      <c r="F149" s="60"/>
      <c r="G149" s="60">
        <v>83</v>
      </c>
      <c r="H149" s="60"/>
      <c r="I149" s="60"/>
      <c r="J149" s="22">
        <f t="shared" si="5"/>
        <v>177</v>
      </c>
      <c r="K149" s="10">
        <v>69</v>
      </c>
    </row>
    <row r="150" spans="1:11" ht="15.75" x14ac:dyDescent="0.25">
      <c r="A150" t="s">
        <v>911</v>
      </c>
      <c r="B150" s="10" t="s">
        <v>556</v>
      </c>
      <c r="C150" s="10" t="s">
        <v>149</v>
      </c>
      <c r="D150" s="60"/>
      <c r="E150" s="60">
        <v>122</v>
      </c>
      <c r="F150" s="60"/>
      <c r="G150" s="60">
        <v>68</v>
      </c>
      <c r="H150" s="60"/>
      <c r="I150" s="60"/>
      <c r="J150" s="22">
        <f t="shared" si="5"/>
        <v>190</v>
      </c>
      <c r="K150" s="10">
        <v>54</v>
      </c>
    </row>
    <row r="151" spans="1:11" ht="31.5" x14ac:dyDescent="0.25">
      <c r="A151" t="s">
        <v>911</v>
      </c>
      <c r="B151" s="10" t="s">
        <v>556</v>
      </c>
      <c r="C151" s="10" t="s">
        <v>138</v>
      </c>
      <c r="D151" s="60"/>
      <c r="E151" s="60">
        <v>35</v>
      </c>
      <c r="F151" s="60"/>
      <c r="G151" s="60">
        <v>0</v>
      </c>
      <c r="H151" s="60"/>
      <c r="I151" s="60"/>
      <c r="J151" s="22">
        <f t="shared" si="5"/>
        <v>35</v>
      </c>
      <c r="K151" s="10">
        <v>0</v>
      </c>
    </row>
    <row r="152" spans="1:11" ht="31.5" x14ac:dyDescent="0.25">
      <c r="A152" t="s">
        <v>911</v>
      </c>
      <c r="B152" s="10" t="s">
        <v>556</v>
      </c>
      <c r="C152" s="10" t="s">
        <v>557</v>
      </c>
      <c r="D152" s="60"/>
      <c r="E152" s="60">
        <v>61</v>
      </c>
      <c r="F152" s="60"/>
      <c r="G152" s="60">
        <v>0</v>
      </c>
      <c r="H152" s="60"/>
      <c r="I152" s="60"/>
      <c r="J152" s="22">
        <f t="shared" si="5"/>
        <v>61</v>
      </c>
      <c r="K152" s="10">
        <v>23</v>
      </c>
    </row>
    <row r="153" spans="1:11" ht="31.5" x14ac:dyDescent="0.25">
      <c r="A153" t="s">
        <v>911</v>
      </c>
      <c r="B153" s="10" t="s">
        <v>556</v>
      </c>
      <c r="C153" s="10" t="s">
        <v>434</v>
      </c>
      <c r="D153" s="60"/>
      <c r="E153" s="60">
        <v>0</v>
      </c>
      <c r="F153" s="60"/>
      <c r="G153" s="60">
        <v>124</v>
      </c>
      <c r="H153" s="60"/>
      <c r="I153" s="60"/>
      <c r="J153" s="22">
        <f t="shared" si="5"/>
        <v>124</v>
      </c>
      <c r="K153" s="10">
        <v>29</v>
      </c>
    </row>
    <row r="154" spans="1:11" ht="15.75" x14ac:dyDescent="0.25">
      <c r="A154" t="s">
        <v>911</v>
      </c>
      <c r="B154" s="10" t="s">
        <v>556</v>
      </c>
      <c r="C154" s="10" t="s">
        <v>141</v>
      </c>
      <c r="D154" s="60"/>
      <c r="E154" s="60">
        <v>0</v>
      </c>
      <c r="F154" s="60"/>
      <c r="G154" s="60">
        <v>289</v>
      </c>
      <c r="H154" s="60"/>
      <c r="I154" s="60"/>
      <c r="J154" s="22">
        <f t="shared" si="5"/>
        <v>289</v>
      </c>
      <c r="K154" s="10">
        <v>74</v>
      </c>
    </row>
    <row r="155" spans="1:11" ht="15.75" x14ac:dyDescent="0.25">
      <c r="A155" t="s">
        <v>911</v>
      </c>
      <c r="B155" s="10" t="s">
        <v>556</v>
      </c>
      <c r="C155" s="10" t="s">
        <v>151</v>
      </c>
      <c r="D155" s="60"/>
      <c r="E155" s="60">
        <v>264</v>
      </c>
      <c r="F155" s="60"/>
      <c r="G155" s="60">
        <v>68</v>
      </c>
      <c r="H155" s="60"/>
      <c r="I155" s="60"/>
      <c r="J155" s="22">
        <f t="shared" si="5"/>
        <v>332</v>
      </c>
      <c r="K155" s="10">
        <v>101</v>
      </c>
    </row>
    <row r="156" spans="1:11" ht="15.75" x14ac:dyDescent="0.25">
      <c r="A156" t="s">
        <v>911</v>
      </c>
      <c r="B156" s="10" t="s">
        <v>556</v>
      </c>
      <c r="C156" s="10" t="s">
        <v>137</v>
      </c>
      <c r="D156" s="60"/>
      <c r="E156" s="60">
        <v>64</v>
      </c>
      <c r="F156" s="60"/>
      <c r="G156" s="60">
        <v>0</v>
      </c>
      <c r="H156" s="60"/>
      <c r="I156" s="60"/>
      <c r="J156" s="22">
        <f t="shared" si="5"/>
        <v>64</v>
      </c>
      <c r="K156" s="10">
        <v>15</v>
      </c>
    </row>
    <row r="157" spans="1:11" ht="15.75" x14ac:dyDescent="0.25">
      <c r="A157" t="s">
        <v>911</v>
      </c>
      <c r="B157" s="10" t="s">
        <v>560</v>
      </c>
      <c r="C157" s="10" t="s">
        <v>151</v>
      </c>
      <c r="D157" s="60"/>
      <c r="E157" s="60">
        <v>91</v>
      </c>
      <c r="F157" s="60"/>
      <c r="G157" s="60">
        <v>11</v>
      </c>
      <c r="H157" s="60"/>
      <c r="I157" s="60"/>
      <c r="J157" s="22">
        <f t="shared" si="5"/>
        <v>102</v>
      </c>
      <c r="K157" s="10">
        <v>40</v>
      </c>
    </row>
    <row r="158" spans="1:11" ht="15.75" x14ac:dyDescent="0.25">
      <c r="A158" t="s">
        <v>911</v>
      </c>
      <c r="B158" s="10" t="s">
        <v>560</v>
      </c>
      <c r="C158" s="10" t="s">
        <v>157</v>
      </c>
      <c r="D158" s="60"/>
      <c r="E158" s="60">
        <v>94</v>
      </c>
      <c r="F158" s="60"/>
      <c r="G158" s="60">
        <v>18</v>
      </c>
      <c r="H158" s="60"/>
      <c r="I158" s="60"/>
      <c r="J158" s="22">
        <f t="shared" si="5"/>
        <v>112</v>
      </c>
      <c r="K158" s="10">
        <v>23</v>
      </c>
    </row>
    <row r="159" spans="1:11" ht="15.75" x14ac:dyDescent="0.25">
      <c r="A159" t="s">
        <v>911</v>
      </c>
      <c r="B159" s="10" t="s">
        <v>560</v>
      </c>
      <c r="C159" s="10" t="s">
        <v>149</v>
      </c>
      <c r="D159" s="60"/>
      <c r="E159" s="60">
        <v>68</v>
      </c>
      <c r="F159" s="60"/>
      <c r="G159" s="60">
        <v>16</v>
      </c>
      <c r="H159" s="60"/>
      <c r="I159" s="60"/>
      <c r="J159" s="22">
        <f t="shared" si="5"/>
        <v>84</v>
      </c>
      <c r="K159" s="10">
        <v>20</v>
      </c>
    </row>
    <row r="160" spans="1:11" ht="31.5" x14ac:dyDescent="0.25">
      <c r="A160" t="s">
        <v>911</v>
      </c>
      <c r="B160" s="10" t="s">
        <v>560</v>
      </c>
      <c r="C160" s="10" t="s">
        <v>561</v>
      </c>
      <c r="D160" s="60"/>
      <c r="E160" s="60">
        <v>0</v>
      </c>
      <c r="F160" s="60"/>
      <c r="G160" s="60">
        <v>6</v>
      </c>
      <c r="H160" s="60"/>
      <c r="I160" s="60"/>
      <c r="J160" s="22">
        <f t="shared" si="5"/>
        <v>6</v>
      </c>
      <c r="K160" s="10">
        <v>0</v>
      </c>
    </row>
    <row r="161" spans="1:11" ht="31.5" x14ac:dyDescent="0.25">
      <c r="A161" t="s">
        <v>911</v>
      </c>
      <c r="B161" s="10" t="s">
        <v>568</v>
      </c>
      <c r="C161" s="10" t="s">
        <v>149</v>
      </c>
      <c r="D161" s="60"/>
      <c r="E161" s="60"/>
      <c r="F161" s="60"/>
      <c r="G161" s="60">
        <v>80</v>
      </c>
      <c r="H161" s="60"/>
      <c r="I161" s="60"/>
      <c r="J161" s="22">
        <f t="shared" ref="J161:J200" si="6">G161</f>
        <v>80</v>
      </c>
      <c r="K161" s="10">
        <v>30</v>
      </c>
    </row>
    <row r="162" spans="1:11" ht="31.5" x14ac:dyDescent="0.25">
      <c r="A162" t="s">
        <v>911</v>
      </c>
      <c r="B162" s="10" t="s">
        <v>568</v>
      </c>
      <c r="C162" s="10" t="s">
        <v>151</v>
      </c>
      <c r="D162" s="60"/>
      <c r="E162" s="60"/>
      <c r="F162" s="60"/>
      <c r="G162" s="60">
        <v>112</v>
      </c>
      <c r="H162" s="60"/>
      <c r="I162" s="60"/>
      <c r="J162" s="22">
        <f t="shared" si="6"/>
        <v>112</v>
      </c>
      <c r="K162" s="10">
        <v>47</v>
      </c>
    </row>
    <row r="163" spans="1:11" ht="31.5" x14ac:dyDescent="0.25">
      <c r="A163" t="s">
        <v>911</v>
      </c>
      <c r="B163" s="10" t="s">
        <v>568</v>
      </c>
      <c r="C163" s="10" t="s">
        <v>157</v>
      </c>
      <c r="D163" s="60"/>
      <c r="E163" s="60"/>
      <c r="F163" s="60"/>
      <c r="G163" s="60">
        <v>97</v>
      </c>
      <c r="H163" s="60"/>
      <c r="I163" s="60"/>
      <c r="J163" s="22">
        <f t="shared" si="6"/>
        <v>97</v>
      </c>
      <c r="K163" s="10">
        <v>25</v>
      </c>
    </row>
    <row r="164" spans="1:11" ht="31.5" x14ac:dyDescent="0.25">
      <c r="A164" t="s">
        <v>911</v>
      </c>
      <c r="B164" s="10" t="s">
        <v>568</v>
      </c>
      <c r="C164" s="10" t="s">
        <v>141</v>
      </c>
      <c r="D164" s="60"/>
      <c r="E164" s="60"/>
      <c r="F164" s="60"/>
      <c r="G164" s="60">
        <v>349</v>
      </c>
      <c r="H164" s="60"/>
      <c r="I164" s="60"/>
      <c r="J164" s="22">
        <f t="shared" si="6"/>
        <v>349</v>
      </c>
      <c r="K164" s="10">
        <v>100</v>
      </c>
    </row>
    <row r="165" spans="1:11" ht="24" x14ac:dyDescent="0.25">
      <c r="A165" t="s">
        <v>911</v>
      </c>
      <c r="B165" s="30" t="s">
        <v>643</v>
      </c>
      <c r="C165" s="10" t="s">
        <v>157</v>
      </c>
      <c r="D165" s="60"/>
      <c r="E165" s="60"/>
      <c r="F165" s="60"/>
      <c r="G165" s="60">
        <v>198</v>
      </c>
      <c r="H165" s="60"/>
      <c r="I165" s="60"/>
      <c r="J165" s="22">
        <f t="shared" si="6"/>
        <v>198</v>
      </c>
      <c r="K165" s="10">
        <v>49</v>
      </c>
    </row>
    <row r="166" spans="1:11" ht="24" x14ac:dyDescent="0.25">
      <c r="A166" t="s">
        <v>911</v>
      </c>
      <c r="B166" s="30" t="s">
        <v>643</v>
      </c>
      <c r="C166" s="10" t="s">
        <v>151</v>
      </c>
      <c r="D166" s="60"/>
      <c r="E166" s="60"/>
      <c r="F166" s="60"/>
      <c r="G166" s="60">
        <v>173</v>
      </c>
      <c r="H166" s="60"/>
      <c r="I166" s="60"/>
      <c r="J166" s="22">
        <f t="shared" si="6"/>
        <v>173</v>
      </c>
      <c r="K166" s="10">
        <v>53</v>
      </c>
    </row>
    <row r="167" spans="1:11" ht="24" x14ac:dyDescent="0.25">
      <c r="A167" t="s">
        <v>911</v>
      </c>
      <c r="B167" s="30" t="s">
        <v>643</v>
      </c>
      <c r="C167" s="10" t="s">
        <v>149</v>
      </c>
      <c r="D167" s="60"/>
      <c r="E167" s="60"/>
      <c r="F167" s="60"/>
      <c r="G167" s="60">
        <v>165</v>
      </c>
      <c r="H167" s="60"/>
      <c r="I167" s="60"/>
      <c r="J167" s="22">
        <f t="shared" si="6"/>
        <v>165</v>
      </c>
      <c r="K167" s="10">
        <v>60</v>
      </c>
    </row>
    <row r="168" spans="1:11" ht="24" x14ac:dyDescent="0.25">
      <c r="A168" t="s">
        <v>911</v>
      </c>
      <c r="B168" s="30" t="s">
        <v>643</v>
      </c>
      <c r="C168" s="10" t="s">
        <v>141</v>
      </c>
      <c r="D168" s="60"/>
      <c r="E168" s="60"/>
      <c r="F168" s="60"/>
      <c r="G168" s="60">
        <v>197</v>
      </c>
      <c r="H168" s="60"/>
      <c r="I168" s="60"/>
      <c r="J168" s="22">
        <f t="shared" si="6"/>
        <v>197</v>
      </c>
      <c r="K168" s="10">
        <v>59</v>
      </c>
    </row>
    <row r="169" spans="1:11" ht="31.5" x14ac:dyDescent="0.25">
      <c r="A169" t="s">
        <v>911</v>
      </c>
      <c r="B169" s="30" t="s">
        <v>643</v>
      </c>
      <c r="C169" s="10" t="s">
        <v>140</v>
      </c>
      <c r="D169" s="60"/>
      <c r="E169" s="60"/>
      <c r="F169" s="60"/>
      <c r="G169" s="60">
        <v>137</v>
      </c>
      <c r="H169" s="60"/>
      <c r="I169" s="60"/>
      <c r="J169" s="22">
        <f t="shared" si="6"/>
        <v>137</v>
      </c>
      <c r="K169" s="10">
        <v>40</v>
      </c>
    </row>
    <row r="170" spans="1:11" ht="24" x14ac:dyDescent="0.25">
      <c r="A170" t="s">
        <v>911</v>
      </c>
      <c r="B170" s="30" t="s">
        <v>643</v>
      </c>
      <c r="C170" s="10" t="s">
        <v>644</v>
      </c>
      <c r="D170" s="60"/>
      <c r="E170" s="60"/>
      <c r="F170" s="60"/>
      <c r="G170" s="60">
        <v>70</v>
      </c>
      <c r="H170" s="60"/>
      <c r="I170" s="60"/>
      <c r="J170" s="22">
        <f t="shared" si="6"/>
        <v>70</v>
      </c>
      <c r="K170" s="10">
        <v>70</v>
      </c>
    </row>
    <row r="171" spans="1:11" ht="31.5" x14ac:dyDescent="0.25">
      <c r="A171" t="s">
        <v>911</v>
      </c>
      <c r="B171" s="10" t="s">
        <v>655</v>
      </c>
      <c r="C171" s="10" t="s">
        <v>151</v>
      </c>
      <c r="D171" s="60"/>
      <c r="E171" s="60"/>
      <c r="F171" s="60"/>
      <c r="G171" s="60">
        <v>130</v>
      </c>
      <c r="H171" s="60"/>
      <c r="I171" s="60"/>
      <c r="J171" s="22">
        <f t="shared" si="6"/>
        <v>130</v>
      </c>
      <c r="K171" s="10">
        <v>12</v>
      </c>
    </row>
    <row r="172" spans="1:11" ht="31.5" x14ac:dyDescent="0.25">
      <c r="A172" t="s">
        <v>911</v>
      </c>
      <c r="B172" s="10" t="s">
        <v>667</v>
      </c>
      <c r="C172" s="10" t="s">
        <v>141</v>
      </c>
      <c r="D172" s="60"/>
      <c r="E172" s="60"/>
      <c r="F172" s="60"/>
      <c r="G172" s="60">
        <v>21</v>
      </c>
      <c r="H172" s="60"/>
      <c r="I172" s="60"/>
      <c r="J172" s="22">
        <f t="shared" si="6"/>
        <v>21</v>
      </c>
      <c r="K172" s="10">
        <v>4</v>
      </c>
    </row>
    <row r="173" spans="1:11" ht="31.5" x14ac:dyDescent="0.25">
      <c r="A173" t="s">
        <v>911</v>
      </c>
      <c r="B173" s="10" t="s">
        <v>667</v>
      </c>
      <c r="C173" s="10" t="s">
        <v>157</v>
      </c>
      <c r="D173" s="60"/>
      <c r="E173" s="60"/>
      <c r="F173" s="60"/>
      <c r="G173" s="60">
        <v>20</v>
      </c>
      <c r="H173" s="60"/>
      <c r="I173" s="60"/>
      <c r="J173" s="22">
        <f t="shared" si="6"/>
        <v>20</v>
      </c>
      <c r="K173" s="10">
        <v>0</v>
      </c>
    </row>
    <row r="174" spans="1:11" ht="31.5" x14ac:dyDescent="0.25">
      <c r="A174" t="s">
        <v>911</v>
      </c>
      <c r="B174" s="10" t="s">
        <v>667</v>
      </c>
      <c r="C174" s="10" t="s">
        <v>433</v>
      </c>
      <c r="D174" s="60"/>
      <c r="E174" s="60"/>
      <c r="F174" s="60"/>
      <c r="G174" s="60">
        <v>1</v>
      </c>
      <c r="H174" s="60"/>
      <c r="I174" s="60"/>
      <c r="J174" s="22">
        <f t="shared" si="6"/>
        <v>1</v>
      </c>
      <c r="K174" s="10">
        <v>1</v>
      </c>
    </row>
    <row r="175" spans="1:11" ht="15.75" x14ac:dyDescent="0.25">
      <c r="A175" t="s">
        <v>911</v>
      </c>
      <c r="B175" s="10" t="s">
        <v>695</v>
      </c>
      <c r="C175" s="10" t="s">
        <v>141</v>
      </c>
      <c r="D175" s="60"/>
      <c r="E175" s="60"/>
      <c r="F175" s="60"/>
      <c r="G175" s="60">
        <v>300</v>
      </c>
      <c r="H175" s="60"/>
      <c r="I175" s="60"/>
      <c r="J175" s="22">
        <f t="shared" si="6"/>
        <v>300</v>
      </c>
      <c r="K175" s="10">
        <v>45</v>
      </c>
    </row>
    <row r="176" spans="1:11" ht="15.75" x14ac:dyDescent="0.25">
      <c r="A176" t="s">
        <v>911</v>
      </c>
      <c r="B176" s="10" t="s">
        <v>695</v>
      </c>
      <c r="C176" s="10" t="s">
        <v>136</v>
      </c>
      <c r="D176" s="60"/>
      <c r="E176" s="60"/>
      <c r="F176" s="60"/>
      <c r="G176" s="60">
        <v>35</v>
      </c>
      <c r="H176" s="60"/>
      <c r="I176" s="60"/>
      <c r="J176" s="22">
        <f t="shared" si="6"/>
        <v>35</v>
      </c>
      <c r="K176" s="10">
        <v>10</v>
      </c>
    </row>
    <row r="177" spans="1:11" ht="15.75" x14ac:dyDescent="0.25">
      <c r="A177" t="s">
        <v>911</v>
      </c>
      <c r="B177" s="10" t="s">
        <v>695</v>
      </c>
      <c r="C177" s="10" t="s">
        <v>139</v>
      </c>
      <c r="D177" s="60"/>
      <c r="E177" s="60"/>
      <c r="F177" s="60"/>
      <c r="G177" s="60">
        <v>48</v>
      </c>
      <c r="H177" s="60"/>
      <c r="I177" s="60"/>
      <c r="J177" s="22">
        <f t="shared" si="6"/>
        <v>48</v>
      </c>
      <c r="K177" s="10">
        <v>9</v>
      </c>
    </row>
    <row r="178" spans="1:11" ht="15.75" x14ac:dyDescent="0.25">
      <c r="A178" t="s">
        <v>911</v>
      </c>
      <c r="B178" s="10" t="s">
        <v>695</v>
      </c>
      <c r="C178" s="10" t="s">
        <v>694</v>
      </c>
      <c r="D178" s="60"/>
      <c r="E178" s="60"/>
      <c r="F178" s="60"/>
      <c r="G178" s="60">
        <v>30</v>
      </c>
      <c r="H178" s="60"/>
      <c r="I178" s="60"/>
      <c r="J178" s="22">
        <f t="shared" si="6"/>
        <v>30</v>
      </c>
      <c r="K178" s="10"/>
    </row>
    <row r="179" spans="1:11" ht="31.5" x14ac:dyDescent="0.25">
      <c r="A179" t="s">
        <v>911</v>
      </c>
      <c r="B179" s="10" t="s">
        <v>695</v>
      </c>
      <c r="C179" s="10" t="s">
        <v>152</v>
      </c>
      <c r="D179" s="60"/>
      <c r="E179" s="60"/>
      <c r="F179" s="60"/>
      <c r="G179" s="60">
        <v>48</v>
      </c>
      <c r="H179" s="60"/>
      <c r="I179" s="60"/>
      <c r="J179" s="22">
        <f t="shared" si="6"/>
        <v>48</v>
      </c>
      <c r="K179" s="10">
        <v>8</v>
      </c>
    </row>
    <row r="180" spans="1:11" ht="31.5" x14ac:dyDescent="0.25">
      <c r="A180" t="s">
        <v>911</v>
      </c>
      <c r="B180" s="10" t="s">
        <v>698</v>
      </c>
      <c r="C180" s="10" t="s">
        <v>157</v>
      </c>
      <c r="D180" s="60"/>
      <c r="E180" s="60"/>
      <c r="F180" s="60"/>
      <c r="G180" s="60">
        <v>41</v>
      </c>
      <c r="H180" s="60"/>
      <c r="I180" s="60"/>
      <c r="J180" s="22">
        <f t="shared" si="6"/>
        <v>41</v>
      </c>
      <c r="K180" s="10">
        <v>9</v>
      </c>
    </row>
    <row r="181" spans="1:11" ht="31.5" x14ac:dyDescent="0.25">
      <c r="A181" t="s">
        <v>911</v>
      </c>
      <c r="B181" s="10" t="s">
        <v>698</v>
      </c>
      <c r="C181" s="10" t="s">
        <v>434</v>
      </c>
      <c r="D181" s="60"/>
      <c r="E181" s="60"/>
      <c r="F181" s="60"/>
      <c r="G181" s="60">
        <v>49</v>
      </c>
      <c r="H181" s="60"/>
      <c r="I181" s="60"/>
      <c r="J181" s="22">
        <f t="shared" si="6"/>
        <v>49</v>
      </c>
      <c r="K181" s="10">
        <v>10</v>
      </c>
    </row>
    <row r="182" spans="1:11" ht="31.5" x14ac:dyDescent="0.25">
      <c r="A182" t="s">
        <v>911</v>
      </c>
      <c r="B182" s="10" t="s">
        <v>698</v>
      </c>
      <c r="C182" s="10" t="s">
        <v>141</v>
      </c>
      <c r="D182" s="60"/>
      <c r="E182" s="60"/>
      <c r="F182" s="60"/>
      <c r="G182" s="60">
        <v>128</v>
      </c>
      <c r="H182" s="60"/>
      <c r="I182" s="60"/>
      <c r="J182" s="22">
        <f t="shared" si="6"/>
        <v>128</v>
      </c>
      <c r="K182" s="10">
        <v>34</v>
      </c>
    </row>
    <row r="183" spans="1:11" ht="31.5" x14ac:dyDescent="0.25">
      <c r="A183" t="s">
        <v>911</v>
      </c>
      <c r="B183" s="10" t="s">
        <v>698</v>
      </c>
      <c r="C183" s="10" t="s">
        <v>151</v>
      </c>
      <c r="D183" s="60"/>
      <c r="E183" s="60"/>
      <c r="F183" s="60"/>
      <c r="G183" s="60">
        <v>28</v>
      </c>
      <c r="H183" s="60"/>
      <c r="I183" s="60"/>
      <c r="J183" s="22">
        <f t="shared" si="6"/>
        <v>28</v>
      </c>
      <c r="K183" s="10">
        <v>7</v>
      </c>
    </row>
    <row r="184" spans="1:11" ht="15.75" x14ac:dyDescent="0.25">
      <c r="A184" t="s">
        <v>911</v>
      </c>
      <c r="B184" s="10" t="s">
        <v>700</v>
      </c>
      <c r="C184" s="10" t="s">
        <v>149</v>
      </c>
      <c r="D184" s="60"/>
      <c r="E184" s="60"/>
      <c r="F184" s="60"/>
      <c r="G184" s="60">
        <v>100</v>
      </c>
      <c r="H184" s="60"/>
      <c r="I184" s="60"/>
      <c r="J184" s="22">
        <f t="shared" si="6"/>
        <v>100</v>
      </c>
      <c r="K184" s="10">
        <v>51</v>
      </c>
    </row>
    <row r="185" spans="1:11" ht="15.75" x14ac:dyDescent="0.25">
      <c r="A185" t="s">
        <v>911</v>
      </c>
      <c r="B185" s="10" t="s">
        <v>700</v>
      </c>
      <c r="C185" s="10" t="s">
        <v>151</v>
      </c>
      <c r="D185" s="60"/>
      <c r="E185" s="60"/>
      <c r="F185" s="60"/>
      <c r="G185" s="60">
        <v>180</v>
      </c>
      <c r="H185" s="60"/>
      <c r="I185" s="60"/>
      <c r="J185" s="22">
        <f t="shared" si="6"/>
        <v>180</v>
      </c>
      <c r="K185" s="10">
        <v>64</v>
      </c>
    </row>
    <row r="186" spans="1:11" ht="15.75" x14ac:dyDescent="0.25">
      <c r="A186" t="s">
        <v>911</v>
      </c>
      <c r="B186" s="10" t="s">
        <v>700</v>
      </c>
      <c r="C186" s="10" t="s">
        <v>157</v>
      </c>
      <c r="D186" s="60"/>
      <c r="E186" s="60"/>
      <c r="F186" s="60"/>
      <c r="G186" s="60">
        <v>100</v>
      </c>
      <c r="H186" s="60"/>
      <c r="I186" s="60"/>
      <c r="J186" s="22">
        <f t="shared" si="6"/>
        <v>100</v>
      </c>
      <c r="K186" s="10"/>
    </row>
    <row r="187" spans="1:11" ht="15.75" x14ac:dyDescent="0.25">
      <c r="A187" t="s">
        <v>911</v>
      </c>
      <c r="B187" s="10" t="s">
        <v>700</v>
      </c>
      <c r="C187" s="10" t="s">
        <v>141</v>
      </c>
      <c r="D187" s="60"/>
      <c r="E187" s="60"/>
      <c r="F187" s="60"/>
      <c r="G187" s="60">
        <v>185</v>
      </c>
      <c r="H187" s="60"/>
      <c r="I187" s="60"/>
      <c r="J187" s="22">
        <f t="shared" si="6"/>
        <v>185</v>
      </c>
      <c r="K187" s="10">
        <v>56</v>
      </c>
    </row>
    <row r="188" spans="1:11" ht="15.75" x14ac:dyDescent="0.25">
      <c r="A188" t="s">
        <v>911</v>
      </c>
      <c r="B188" s="10" t="s">
        <v>700</v>
      </c>
      <c r="C188" s="10" t="s">
        <v>137</v>
      </c>
      <c r="D188" s="60"/>
      <c r="E188" s="60"/>
      <c r="F188" s="60"/>
      <c r="G188" s="60">
        <v>57</v>
      </c>
      <c r="H188" s="60"/>
      <c r="I188" s="60"/>
      <c r="J188" s="22">
        <f t="shared" si="6"/>
        <v>57</v>
      </c>
      <c r="K188" s="10">
        <v>24</v>
      </c>
    </row>
    <row r="189" spans="1:11" ht="15.75" x14ac:dyDescent="0.25">
      <c r="A189" t="s">
        <v>911</v>
      </c>
      <c r="B189" s="10" t="s">
        <v>731</v>
      </c>
      <c r="C189" s="10" t="s">
        <v>158</v>
      </c>
      <c r="D189" s="60"/>
      <c r="E189" s="60"/>
      <c r="F189" s="60"/>
      <c r="G189" s="60">
        <v>258</v>
      </c>
      <c r="H189" s="60"/>
      <c r="I189" s="60"/>
      <c r="J189" s="22">
        <f t="shared" si="6"/>
        <v>258</v>
      </c>
      <c r="K189" s="10">
        <v>88</v>
      </c>
    </row>
    <row r="190" spans="1:11" ht="15.75" x14ac:dyDescent="0.25">
      <c r="A190" t="s">
        <v>911</v>
      </c>
      <c r="B190" s="10" t="s">
        <v>731</v>
      </c>
      <c r="C190" s="10" t="s">
        <v>732</v>
      </c>
      <c r="D190" s="60"/>
      <c r="E190" s="60"/>
      <c r="F190" s="60"/>
      <c r="G190" s="60">
        <v>96</v>
      </c>
      <c r="H190" s="60"/>
      <c r="I190" s="60"/>
      <c r="J190" s="22">
        <f t="shared" si="6"/>
        <v>96</v>
      </c>
      <c r="K190" s="10">
        <v>31</v>
      </c>
    </row>
    <row r="191" spans="1:11" ht="15.75" x14ac:dyDescent="0.25">
      <c r="A191" t="s">
        <v>911</v>
      </c>
      <c r="B191" s="10" t="s">
        <v>731</v>
      </c>
      <c r="C191" s="10" t="s">
        <v>733</v>
      </c>
      <c r="D191" s="60"/>
      <c r="E191" s="60"/>
      <c r="F191" s="60"/>
      <c r="G191" s="60">
        <v>47</v>
      </c>
      <c r="H191" s="60"/>
      <c r="I191" s="60"/>
      <c r="J191" s="22">
        <f t="shared" si="6"/>
        <v>47</v>
      </c>
      <c r="K191" s="10">
        <v>47</v>
      </c>
    </row>
    <row r="192" spans="1:11" ht="15.75" x14ac:dyDescent="0.25">
      <c r="A192" t="s">
        <v>911</v>
      </c>
      <c r="B192" s="10" t="s">
        <v>731</v>
      </c>
      <c r="C192" s="10" t="s">
        <v>149</v>
      </c>
      <c r="D192" s="60"/>
      <c r="E192" s="60"/>
      <c r="F192" s="60"/>
      <c r="G192" s="60">
        <v>62</v>
      </c>
      <c r="H192" s="60"/>
      <c r="I192" s="60"/>
      <c r="J192" s="22">
        <f t="shared" si="6"/>
        <v>62</v>
      </c>
      <c r="K192" s="10">
        <v>24</v>
      </c>
    </row>
    <row r="193" spans="1:11" ht="15.75" x14ac:dyDescent="0.25">
      <c r="A193" t="s">
        <v>911</v>
      </c>
      <c r="B193" s="10" t="s">
        <v>731</v>
      </c>
      <c r="C193" s="10" t="s">
        <v>150</v>
      </c>
      <c r="D193" s="60"/>
      <c r="E193" s="60"/>
      <c r="F193" s="60"/>
      <c r="G193" s="60">
        <v>60</v>
      </c>
      <c r="H193" s="60"/>
      <c r="I193" s="60"/>
      <c r="J193" s="22">
        <f t="shared" si="6"/>
        <v>60</v>
      </c>
      <c r="K193" s="10">
        <v>0</v>
      </c>
    </row>
    <row r="194" spans="1:11" ht="31.5" x14ac:dyDescent="0.25">
      <c r="A194" t="s">
        <v>911</v>
      </c>
      <c r="B194" s="10" t="s">
        <v>747</v>
      </c>
      <c r="C194" s="10" t="s">
        <v>141</v>
      </c>
      <c r="D194" s="60"/>
      <c r="E194" s="60"/>
      <c r="F194" s="60"/>
      <c r="G194" s="60">
        <v>61</v>
      </c>
      <c r="H194" s="60"/>
      <c r="I194" s="60"/>
      <c r="J194" s="22">
        <f t="shared" si="6"/>
        <v>61</v>
      </c>
      <c r="K194" s="10">
        <v>11</v>
      </c>
    </row>
    <row r="195" spans="1:11" ht="31.5" x14ac:dyDescent="0.25">
      <c r="A195" t="s">
        <v>911</v>
      </c>
      <c r="B195" s="10" t="s">
        <v>747</v>
      </c>
      <c r="C195" s="10" t="s">
        <v>157</v>
      </c>
      <c r="D195" s="60"/>
      <c r="E195" s="60"/>
      <c r="F195" s="60"/>
      <c r="G195" s="60">
        <v>33</v>
      </c>
      <c r="H195" s="60"/>
      <c r="I195" s="60"/>
      <c r="J195" s="22">
        <f t="shared" si="6"/>
        <v>33</v>
      </c>
      <c r="K195" s="10">
        <v>8</v>
      </c>
    </row>
    <row r="196" spans="1:11" ht="31.5" x14ac:dyDescent="0.25">
      <c r="A196" t="s">
        <v>911</v>
      </c>
      <c r="B196" s="10" t="s">
        <v>747</v>
      </c>
      <c r="C196" s="10" t="s">
        <v>140</v>
      </c>
      <c r="D196" s="60"/>
      <c r="E196" s="60"/>
      <c r="F196" s="60"/>
      <c r="G196" s="60">
        <v>24</v>
      </c>
      <c r="H196" s="60"/>
      <c r="I196" s="60"/>
      <c r="J196" s="22">
        <f t="shared" si="6"/>
        <v>24</v>
      </c>
      <c r="K196" s="10">
        <v>9</v>
      </c>
    </row>
    <row r="197" spans="1:11" ht="31.5" x14ac:dyDescent="0.25">
      <c r="A197" t="s">
        <v>911</v>
      </c>
      <c r="B197" s="10" t="s">
        <v>747</v>
      </c>
      <c r="C197" s="10" t="s">
        <v>433</v>
      </c>
      <c r="D197" s="60"/>
      <c r="E197" s="60"/>
      <c r="F197" s="60"/>
      <c r="G197" s="60">
        <v>0</v>
      </c>
      <c r="H197" s="60"/>
      <c r="I197" s="60"/>
      <c r="J197" s="22">
        <f t="shared" si="6"/>
        <v>0</v>
      </c>
      <c r="K197" s="10">
        <v>8</v>
      </c>
    </row>
    <row r="198" spans="1:11" ht="15.75" x14ac:dyDescent="0.25">
      <c r="A198" t="s">
        <v>911</v>
      </c>
      <c r="B198" s="10" t="s">
        <v>756</v>
      </c>
      <c r="C198" s="10" t="s">
        <v>151</v>
      </c>
      <c r="D198" s="60"/>
      <c r="E198" s="60"/>
      <c r="F198" s="60"/>
      <c r="G198" s="60">
        <v>72</v>
      </c>
      <c r="H198" s="60"/>
      <c r="I198" s="60"/>
      <c r="J198" s="22">
        <f t="shared" si="6"/>
        <v>72</v>
      </c>
      <c r="K198" s="10">
        <v>21</v>
      </c>
    </row>
    <row r="199" spans="1:11" ht="31.5" x14ac:dyDescent="0.25">
      <c r="A199" t="s">
        <v>911</v>
      </c>
      <c r="B199" s="10" t="s">
        <v>756</v>
      </c>
      <c r="C199" s="10" t="s">
        <v>140</v>
      </c>
      <c r="D199" s="60"/>
      <c r="E199" s="60"/>
      <c r="F199" s="60"/>
      <c r="G199" s="60">
        <v>18</v>
      </c>
      <c r="H199" s="60"/>
      <c r="I199" s="60"/>
      <c r="J199" s="22">
        <f t="shared" si="6"/>
        <v>18</v>
      </c>
      <c r="K199" s="10"/>
    </row>
    <row r="200" spans="1:11" ht="15.75" x14ac:dyDescent="0.25">
      <c r="A200" t="s">
        <v>911</v>
      </c>
      <c r="B200" s="10" t="s">
        <v>756</v>
      </c>
      <c r="C200" s="10" t="s">
        <v>141</v>
      </c>
      <c r="D200" s="60"/>
      <c r="E200" s="60"/>
      <c r="F200" s="60"/>
      <c r="G200" s="60">
        <v>180</v>
      </c>
      <c r="H200" s="60"/>
      <c r="I200" s="60"/>
      <c r="J200" s="22">
        <f t="shared" si="6"/>
        <v>180</v>
      </c>
      <c r="K200" s="10">
        <v>47</v>
      </c>
    </row>
    <row r="201" spans="1:11" ht="15.75" x14ac:dyDescent="0.25">
      <c r="A201" t="s">
        <v>911</v>
      </c>
      <c r="B201" s="10" t="s">
        <v>760</v>
      </c>
      <c r="C201" s="10" t="s">
        <v>151</v>
      </c>
      <c r="D201" s="60"/>
      <c r="E201" s="60"/>
      <c r="F201" s="60">
        <v>0</v>
      </c>
      <c r="G201" s="60">
        <v>66</v>
      </c>
      <c r="H201" s="60"/>
      <c r="I201" s="60">
        <v>0</v>
      </c>
      <c r="J201" s="22">
        <f>I201+G201+F201</f>
        <v>66</v>
      </c>
      <c r="K201" s="10">
        <v>17</v>
      </c>
    </row>
    <row r="202" spans="1:11" ht="15.75" x14ac:dyDescent="0.25">
      <c r="A202" t="s">
        <v>911</v>
      </c>
      <c r="B202" s="10" t="s">
        <v>760</v>
      </c>
      <c r="C202" s="10" t="s">
        <v>149</v>
      </c>
      <c r="D202" s="60"/>
      <c r="E202" s="60"/>
      <c r="F202" s="60">
        <v>0</v>
      </c>
      <c r="G202" s="60">
        <v>39</v>
      </c>
      <c r="H202" s="60"/>
      <c r="I202" s="60">
        <v>0</v>
      </c>
      <c r="J202" s="22">
        <f>I202+G202+F202</f>
        <v>39</v>
      </c>
      <c r="K202" s="10">
        <v>8</v>
      </c>
    </row>
    <row r="203" spans="1:11" ht="15.75" x14ac:dyDescent="0.25">
      <c r="A203" t="s">
        <v>911</v>
      </c>
      <c r="B203" s="10" t="s">
        <v>760</v>
      </c>
      <c r="C203" s="10" t="s">
        <v>141</v>
      </c>
      <c r="D203" s="60"/>
      <c r="E203" s="60"/>
      <c r="F203" s="60">
        <v>0</v>
      </c>
      <c r="G203" s="60">
        <v>67</v>
      </c>
      <c r="H203" s="60"/>
      <c r="I203" s="60">
        <v>0</v>
      </c>
      <c r="J203" s="22">
        <f>I203+G203+F203</f>
        <v>67</v>
      </c>
      <c r="K203" s="10">
        <v>17</v>
      </c>
    </row>
    <row r="204" spans="1:11" ht="31.5" x14ac:dyDescent="0.25">
      <c r="A204" t="s">
        <v>911</v>
      </c>
      <c r="B204" s="10" t="s">
        <v>791</v>
      </c>
      <c r="C204" s="10" t="s">
        <v>157</v>
      </c>
      <c r="D204" s="60"/>
      <c r="E204" s="60"/>
      <c r="F204" s="98"/>
      <c r="G204" s="60">
        <v>95</v>
      </c>
      <c r="H204" s="60"/>
      <c r="I204" s="60"/>
      <c r="J204" s="22">
        <f t="shared" ref="J204:J210" si="7">G204</f>
        <v>95</v>
      </c>
      <c r="K204" s="10">
        <v>30</v>
      </c>
    </row>
    <row r="205" spans="1:11" ht="31.5" x14ac:dyDescent="0.25">
      <c r="A205" t="s">
        <v>911</v>
      </c>
      <c r="B205" s="10" t="s">
        <v>791</v>
      </c>
      <c r="C205" s="10" t="s">
        <v>149</v>
      </c>
      <c r="D205" s="60"/>
      <c r="E205" s="60"/>
      <c r="F205" s="98"/>
      <c r="G205" s="60">
        <v>69</v>
      </c>
      <c r="H205" s="60"/>
      <c r="I205" s="60"/>
      <c r="J205" s="22">
        <f t="shared" si="7"/>
        <v>69</v>
      </c>
      <c r="K205" s="10">
        <v>19</v>
      </c>
    </row>
    <row r="206" spans="1:11" ht="31.5" x14ac:dyDescent="0.25">
      <c r="A206" t="s">
        <v>911</v>
      </c>
      <c r="B206" s="10" t="s">
        <v>791</v>
      </c>
      <c r="C206" s="10" t="s">
        <v>141</v>
      </c>
      <c r="D206" s="60"/>
      <c r="E206" s="60"/>
      <c r="F206" s="98"/>
      <c r="G206" s="60">
        <v>295</v>
      </c>
      <c r="H206" s="60"/>
      <c r="I206" s="60"/>
      <c r="J206" s="22">
        <f t="shared" si="7"/>
        <v>295</v>
      </c>
      <c r="K206" s="10">
        <v>83</v>
      </c>
    </row>
    <row r="207" spans="1:11" ht="31.5" x14ac:dyDescent="0.25">
      <c r="A207" t="s">
        <v>911</v>
      </c>
      <c r="B207" s="10" t="s">
        <v>791</v>
      </c>
      <c r="C207" s="10" t="s">
        <v>151</v>
      </c>
      <c r="D207" s="60"/>
      <c r="E207" s="60"/>
      <c r="F207" s="98"/>
      <c r="G207" s="60">
        <v>122</v>
      </c>
      <c r="H207" s="60"/>
      <c r="I207" s="60"/>
      <c r="J207" s="22">
        <f t="shared" si="7"/>
        <v>122</v>
      </c>
      <c r="K207" s="10">
        <v>29</v>
      </c>
    </row>
    <row r="208" spans="1:11" ht="15.75" x14ac:dyDescent="0.25">
      <c r="A208" t="s">
        <v>911</v>
      </c>
      <c r="B208" s="10" t="s">
        <v>814</v>
      </c>
      <c r="C208" s="10" t="s">
        <v>151</v>
      </c>
      <c r="D208" s="60"/>
      <c r="E208" s="60"/>
      <c r="F208" s="60"/>
      <c r="G208" s="60">
        <v>78</v>
      </c>
      <c r="H208" s="60"/>
      <c r="I208" s="60"/>
      <c r="J208" s="22">
        <f t="shared" si="7"/>
        <v>78</v>
      </c>
      <c r="K208" s="10">
        <v>30</v>
      </c>
    </row>
    <row r="209" spans="1:11" ht="15.75" x14ac:dyDescent="0.25">
      <c r="A209" t="s">
        <v>911</v>
      </c>
      <c r="B209" s="10" t="s">
        <v>814</v>
      </c>
      <c r="C209" s="10" t="s">
        <v>158</v>
      </c>
      <c r="D209" s="60"/>
      <c r="E209" s="60"/>
      <c r="F209" s="60"/>
      <c r="G209" s="60">
        <v>179</v>
      </c>
      <c r="H209" s="60"/>
      <c r="I209" s="60"/>
      <c r="J209" s="22">
        <f t="shared" si="7"/>
        <v>179</v>
      </c>
      <c r="K209" s="10">
        <v>42</v>
      </c>
    </row>
    <row r="210" spans="1:11" ht="15.75" x14ac:dyDescent="0.25">
      <c r="A210" t="s">
        <v>911</v>
      </c>
      <c r="B210" s="10" t="s">
        <v>814</v>
      </c>
      <c r="C210" s="10" t="s">
        <v>149</v>
      </c>
      <c r="D210" s="60"/>
      <c r="E210" s="60"/>
      <c r="F210" s="60"/>
      <c r="G210" s="60">
        <v>27</v>
      </c>
      <c r="H210" s="60"/>
      <c r="I210" s="60"/>
      <c r="J210" s="22">
        <f t="shared" si="7"/>
        <v>27</v>
      </c>
      <c r="K210" s="10">
        <v>19</v>
      </c>
    </row>
    <row r="211" spans="1:11" ht="15.75" x14ac:dyDescent="0.25">
      <c r="A211" s="119"/>
      <c r="B211" s="22"/>
      <c r="C211" s="22"/>
      <c r="D211" s="22">
        <f>SUM(D88:D210)</f>
        <v>0</v>
      </c>
      <c r="E211" s="22">
        <f>SUM(E88:E210)</f>
        <v>3750</v>
      </c>
      <c r="F211" s="22">
        <f>SUM(F88:F210)</f>
        <v>22</v>
      </c>
      <c r="G211" s="22">
        <f>SUM(G88:G210)</f>
        <v>14390</v>
      </c>
      <c r="H211" s="22"/>
      <c r="I211" s="22">
        <f>SUM(I88:I210)</f>
        <v>0</v>
      </c>
      <c r="J211" s="22">
        <f>SUM(J88:J210)</f>
        <v>18162</v>
      </c>
      <c r="K211" s="22">
        <f>SUM(K88:K210)</f>
        <v>5563</v>
      </c>
    </row>
    <row r="212" spans="1:11" ht="15.75" x14ac:dyDescent="0.25">
      <c r="A212" s="119"/>
      <c r="B212" s="22"/>
      <c r="C212" s="22"/>
      <c r="D212" s="22">
        <v>0</v>
      </c>
      <c r="E212" s="22">
        <v>3750</v>
      </c>
      <c r="F212" s="22">
        <v>22</v>
      </c>
      <c r="G212" s="22">
        <v>14390</v>
      </c>
      <c r="H212" s="22">
        <v>0</v>
      </c>
      <c r="I212" s="22">
        <v>0</v>
      </c>
      <c r="J212" s="22">
        <v>18162</v>
      </c>
      <c r="K212" s="22">
        <v>5563</v>
      </c>
    </row>
    <row r="213" spans="1:11" ht="15.75" x14ac:dyDescent="0.25">
      <c r="A213" t="s">
        <v>919</v>
      </c>
      <c r="B213" s="10" t="s">
        <v>94</v>
      </c>
      <c r="C213" s="10" t="s">
        <v>98</v>
      </c>
      <c r="D213" s="60">
        <v>20</v>
      </c>
      <c r="E213" s="60"/>
      <c r="F213" s="60">
        <v>32</v>
      </c>
      <c r="G213" s="60">
        <v>4</v>
      </c>
      <c r="H213" s="60"/>
      <c r="I213" s="60">
        <v>31</v>
      </c>
      <c r="J213" s="22">
        <f>I213+H213+G213+F213+E213+D213</f>
        <v>87</v>
      </c>
      <c r="K213" s="10">
        <v>38</v>
      </c>
    </row>
    <row r="214" spans="1:11" ht="31.5" x14ac:dyDescent="0.25">
      <c r="A214" t="s">
        <v>919</v>
      </c>
      <c r="B214" s="10" t="s">
        <v>249</v>
      </c>
      <c r="C214" s="10" t="s">
        <v>98</v>
      </c>
      <c r="D214" s="60"/>
      <c r="E214" s="60"/>
      <c r="F214" s="60">
        <v>27</v>
      </c>
      <c r="G214" s="60">
        <v>3</v>
      </c>
      <c r="H214" s="60"/>
      <c r="I214" s="60">
        <v>0</v>
      </c>
      <c r="J214" s="22">
        <f>I214+H214+G214+F214</f>
        <v>30</v>
      </c>
      <c r="K214" s="10">
        <v>15</v>
      </c>
    </row>
    <row r="215" spans="1:11" ht="15.75" x14ac:dyDescent="0.25">
      <c r="A215" t="s">
        <v>919</v>
      </c>
      <c r="B215" s="10" t="s">
        <v>386</v>
      </c>
      <c r="C215" s="10" t="s">
        <v>98</v>
      </c>
      <c r="D215" s="60">
        <v>16</v>
      </c>
      <c r="E215" s="60"/>
      <c r="F215" s="60">
        <v>3</v>
      </c>
      <c r="G215" s="60">
        <v>2</v>
      </c>
      <c r="H215" s="60"/>
      <c r="I215" s="60">
        <v>12</v>
      </c>
      <c r="J215" s="22">
        <f>I215+H215+G215+F215+E215+D215</f>
        <v>33</v>
      </c>
      <c r="K215" s="10">
        <v>6</v>
      </c>
    </row>
    <row r="216" spans="1:11" ht="15.75" x14ac:dyDescent="0.25">
      <c r="A216" s="119"/>
      <c r="B216" s="119"/>
      <c r="C216" s="22"/>
      <c r="D216" s="22">
        <f>SUM(D213:D215)</f>
        <v>36</v>
      </c>
      <c r="E216" s="22"/>
      <c r="F216" s="22">
        <f>SUM(F213:F215)</f>
        <v>62</v>
      </c>
      <c r="G216" s="22">
        <f>SUM(G213:G215)</f>
        <v>9</v>
      </c>
      <c r="H216" s="22"/>
      <c r="I216" s="22">
        <f>SUM(I213:I215)</f>
        <v>43</v>
      </c>
      <c r="J216" s="22">
        <f>SUM(J213:J215)</f>
        <v>150</v>
      </c>
      <c r="K216" s="22">
        <f>SUM(K213:K215)</f>
        <v>59</v>
      </c>
    </row>
    <row r="217" spans="1:11" ht="15.75" x14ac:dyDescent="0.25">
      <c r="A217" s="119"/>
      <c r="B217" s="119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 ht="31.5" x14ac:dyDescent="0.25">
      <c r="A218" t="s">
        <v>899</v>
      </c>
      <c r="B218" s="10" t="s">
        <v>803</v>
      </c>
      <c r="C218" s="10" t="s">
        <v>411</v>
      </c>
      <c r="D218" s="60"/>
      <c r="E218" s="60"/>
      <c r="F218" s="60">
        <v>25</v>
      </c>
      <c r="G218" s="60">
        <v>2</v>
      </c>
      <c r="H218" s="60"/>
      <c r="I218" s="60"/>
      <c r="J218" s="22">
        <f>G218+F218</f>
        <v>27</v>
      </c>
      <c r="K218" s="10">
        <v>0</v>
      </c>
    </row>
    <row r="219" spans="1:11" ht="45" x14ac:dyDescent="0.25">
      <c r="A219" t="s">
        <v>899</v>
      </c>
      <c r="B219" s="10" t="s">
        <v>53</v>
      </c>
      <c r="C219" s="11" t="s">
        <v>50</v>
      </c>
      <c r="D219" s="98">
        <v>0</v>
      </c>
      <c r="E219" s="99"/>
      <c r="F219" s="98">
        <v>5</v>
      </c>
      <c r="G219" s="98">
        <v>0</v>
      </c>
      <c r="H219" s="99"/>
      <c r="I219" s="98">
        <v>0</v>
      </c>
      <c r="J219" s="15">
        <f>D219+E219+F219+G219+I219</f>
        <v>5</v>
      </c>
      <c r="K219" s="6" t="s">
        <v>15</v>
      </c>
    </row>
    <row r="220" spans="1:11" ht="63" x14ac:dyDescent="0.25">
      <c r="A220" t="s">
        <v>899</v>
      </c>
      <c r="B220" s="10" t="s">
        <v>61</v>
      </c>
      <c r="C220" s="10" t="s">
        <v>8</v>
      </c>
      <c r="D220" s="60"/>
      <c r="E220" s="60">
        <v>0</v>
      </c>
      <c r="F220" s="60">
        <v>66</v>
      </c>
      <c r="G220" s="60">
        <v>0</v>
      </c>
      <c r="H220" s="60">
        <v>0</v>
      </c>
      <c r="I220" s="100">
        <v>0</v>
      </c>
      <c r="J220" s="18">
        <f t="shared" ref="J220:J225" si="8">I220+H220+G220+F220+E220+D220</f>
        <v>66</v>
      </c>
      <c r="K220" s="2">
        <v>16</v>
      </c>
    </row>
    <row r="221" spans="1:11" ht="47.25" x14ac:dyDescent="0.25">
      <c r="A221" t="s">
        <v>899</v>
      </c>
      <c r="B221" s="10" t="s">
        <v>66</v>
      </c>
      <c r="C221" s="10" t="s">
        <v>69</v>
      </c>
      <c r="D221" s="60">
        <v>0</v>
      </c>
      <c r="E221" s="60">
        <v>0</v>
      </c>
      <c r="F221" s="60">
        <v>153</v>
      </c>
      <c r="G221" s="60">
        <v>33</v>
      </c>
      <c r="H221" s="60">
        <v>20</v>
      </c>
      <c r="I221" s="60">
        <v>8</v>
      </c>
      <c r="J221" s="22">
        <f t="shared" si="8"/>
        <v>214</v>
      </c>
      <c r="K221" s="10">
        <v>54</v>
      </c>
    </row>
    <row r="222" spans="1:11" ht="63" x14ac:dyDescent="0.25">
      <c r="A222" t="s">
        <v>899</v>
      </c>
      <c r="B222" s="10" t="s">
        <v>66</v>
      </c>
      <c r="C222" s="10" t="s">
        <v>8</v>
      </c>
      <c r="D222" s="60">
        <v>13</v>
      </c>
      <c r="E222" s="60">
        <v>0</v>
      </c>
      <c r="F222" s="60">
        <v>2</v>
      </c>
      <c r="G222" s="60">
        <v>3</v>
      </c>
      <c r="H222" s="60">
        <v>0</v>
      </c>
      <c r="I222" s="60">
        <v>0</v>
      </c>
      <c r="J222" s="22">
        <f t="shared" si="8"/>
        <v>18</v>
      </c>
      <c r="K222" s="10"/>
    </row>
    <row r="223" spans="1:11" ht="31.5" x14ac:dyDescent="0.25">
      <c r="A223" t="s">
        <v>899</v>
      </c>
      <c r="B223" s="10" t="s">
        <v>78</v>
      </c>
      <c r="C223" s="10" t="s">
        <v>904</v>
      </c>
      <c r="D223" s="60">
        <v>67</v>
      </c>
      <c r="E223" s="60"/>
      <c r="F223" s="60">
        <v>87</v>
      </c>
      <c r="G223" s="60">
        <v>3</v>
      </c>
      <c r="H223" s="60"/>
      <c r="I223" s="60">
        <v>0</v>
      </c>
      <c r="J223" s="22">
        <f t="shared" si="8"/>
        <v>157</v>
      </c>
      <c r="K223" s="10">
        <v>48</v>
      </c>
    </row>
    <row r="224" spans="1:11" ht="31.5" x14ac:dyDescent="0.25">
      <c r="A224" t="s">
        <v>899</v>
      </c>
      <c r="B224" s="10" t="s">
        <v>78</v>
      </c>
      <c r="C224" s="10" t="s">
        <v>351</v>
      </c>
      <c r="D224" s="60">
        <v>75</v>
      </c>
      <c r="E224" s="60"/>
      <c r="F224" s="60">
        <v>88</v>
      </c>
      <c r="G224" s="60">
        <v>24</v>
      </c>
      <c r="H224" s="60"/>
      <c r="I224" s="60">
        <v>0</v>
      </c>
      <c r="J224" s="22">
        <f t="shared" si="8"/>
        <v>187</v>
      </c>
      <c r="K224" s="10">
        <v>59</v>
      </c>
    </row>
    <row r="225" spans="1:11" ht="15.75" x14ac:dyDescent="0.25">
      <c r="A225" t="s">
        <v>899</v>
      </c>
      <c r="B225" s="10" t="s">
        <v>94</v>
      </c>
      <c r="C225" s="10" t="s">
        <v>103</v>
      </c>
      <c r="D225" s="60">
        <v>0</v>
      </c>
      <c r="E225" s="60"/>
      <c r="F225" s="60">
        <v>43</v>
      </c>
      <c r="G225" s="60">
        <v>4</v>
      </c>
      <c r="H225" s="60"/>
      <c r="I225" s="60">
        <v>0</v>
      </c>
      <c r="J225" s="22">
        <f t="shared" si="8"/>
        <v>47</v>
      </c>
      <c r="K225" s="10">
        <v>11</v>
      </c>
    </row>
    <row r="226" spans="1:11" ht="63" x14ac:dyDescent="0.25">
      <c r="A226" t="s">
        <v>899</v>
      </c>
      <c r="B226" s="10" t="s">
        <v>107</v>
      </c>
      <c r="C226" s="10" t="s">
        <v>8</v>
      </c>
      <c r="D226" s="60">
        <v>0</v>
      </c>
      <c r="E226" s="60"/>
      <c r="F226" s="60">
        <v>55</v>
      </c>
      <c r="G226" s="60">
        <v>0</v>
      </c>
      <c r="H226" s="60"/>
      <c r="I226" s="60">
        <v>0</v>
      </c>
      <c r="J226" s="22">
        <f>I226+G226+F226+D226</f>
        <v>55</v>
      </c>
      <c r="K226" s="10">
        <v>19</v>
      </c>
    </row>
    <row r="227" spans="1:11" ht="47.25" x14ac:dyDescent="0.25">
      <c r="A227" t="s">
        <v>899</v>
      </c>
      <c r="B227" s="10" t="s">
        <v>117</v>
      </c>
      <c r="C227" s="10" t="s">
        <v>125</v>
      </c>
      <c r="D227" s="60">
        <v>0</v>
      </c>
      <c r="E227" s="60">
        <v>0</v>
      </c>
      <c r="F227" s="60">
        <v>6</v>
      </c>
      <c r="G227" s="60">
        <v>5</v>
      </c>
      <c r="H227" s="60"/>
      <c r="I227" s="60">
        <v>0</v>
      </c>
      <c r="J227" s="22">
        <f>I227+H227+G227+F227+E227+D227</f>
        <v>11</v>
      </c>
      <c r="K227" s="10"/>
    </row>
    <row r="228" spans="1:11" ht="47.25" x14ac:dyDescent="0.25">
      <c r="A228" t="s">
        <v>899</v>
      </c>
      <c r="B228" s="10" t="s">
        <v>163</v>
      </c>
      <c r="C228" s="10" t="s">
        <v>172</v>
      </c>
      <c r="D228" s="60"/>
      <c r="E228" s="60">
        <v>0</v>
      </c>
      <c r="F228" s="60">
        <v>141</v>
      </c>
      <c r="G228" s="60"/>
      <c r="H228" s="60"/>
      <c r="I228" s="60">
        <v>0</v>
      </c>
      <c r="J228" s="22">
        <f>I228+G228+F228+E228</f>
        <v>141</v>
      </c>
      <c r="K228" s="10">
        <v>37</v>
      </c>
    </row>
    <row r="229" spans="1:11" ht="63" x14ac:dyDescent="0.25">
      <c r="A229" t="s">
        <v>899</v>
      </c>
      <c r="B229" s="10" t="s">
        <v>204</v>
      </c>
      <c r="C229" s="10" t="s">
        <v>8</v>
      </c>
      <c r="D229" s="60"/>
      <c r="E229" s="60"/>
      <c r="F229" s="60">
        <v>52</v>
      </c>
      <c r="G229" s="60">
        <v>8</v>
      </c>
      <c r="H229" s="60"/>
      <c r="I229" s="60">
        <v>2</v>
      </c>
      <c r="J229" s="22">
        <f>I229+G229+F229</f>
        <v>62</v>
      </c>
      <c r="K229" s="10">
        <v>5</v>
      </c>
    </row>
    <row r="230" spans="1:11" ht="47.25" x14ac:dyDescent="0.25">
      <c r="A230" t="s">
        <v>899</v>
      </c>
      <c r="B230" s="10" t="s">
        <v>218</v>
      </c>
      <c r="C230" s="10" t="s">
        <v>125</v>
      </c>
      <c r="D230" s="60"/>
      <c r="E230" s="60"/>
      <c r="F230" s="60">
        <v>153</v>
      </c>
      <c r="G230" s="60">
        <v>28</v>
      </c>
      <c r="H230" s="60"/>
      <c r="I230" s="60"/>
      <c r="J230" s="22">
        <f t="shared" ref="J230:J240" si="9">I230+H230+G230+F230</f>
        <v>181</v>
      </c>
      <c r="K230" s="10"/>
    </row>
    <row r="231" spans="1:11" ht="47.25" x14ac:dyDescent="0.25">
      <c r="A231" t="s">
        <v>899</v>
      </c>
      <c r="B231" s="10" t="s">
        <v>218</v>
      </c>
      <c r="C231" s="10" t="s">
        <v>225</v>
      </c>
      <c r="D231" s="60"/>
      <c r="E231" s="60"/>
      <c r="F231" s="60">
        <v>61</v>
      </c>
      <c r="G231" s="60">
        <v>21</v>
      </c>
      <c r="H231" s="60"/>
      <c r="I231" s="60"/>
      <c r="J231" s="22">
        <f t="shared" si="9"/>
        <v>82</v>
      </c>
      <c r="K231" s="10"/>
    </row>
    <row r="232" spans="1:11" ht="47.25" x14ac:dyDescent="0.25">
      <c r="A232" t="s">
        <v>899</v>
      </c>
      <c r="B232" s="10" t="s">
        <v>247</v>
      </c>
      <c r="C232" s="10" t="s">
        <v>50</v>
      </c>
      <c r="D232" s="60"/>
      <c r="E232" s="60"/>
      <c r="F232" s="60">
        <v>98</v>
      </c>
      <c r="G232" s="60">
        <v>25</v>
      </c>
      <c r="H232" s="60"/>
      <c r="I232" s="60">
        <v>0</v>
      </c>
      <c r="J232" s="22">
        <f t="shared" si="9"/>
        <v>123</v>
      </c>
      <c r="K232" s="97">
        <v>40</v>
      </c>
    </row>
    <row r="233" spans="1:11" ht="47.25" x14ac:dyDescent="0.25">
      <c r="A233" t="s">
        <v>899</v>
      </c>
      <c r="B233" s="10" t="s">
        <v>247</v>
      </c>
      <c r="C233" s="10" t="s">
        <v>243</v>
      </c>
      <c r="D233" s="60"/>
      <c r="E233" s="60"/>
      <c r="F233" s="60">
        <v>131</v>
      </c>
      <c r="G233" s="60">
        <v>12</v>
      </c>
      <c r="H233" s="60"/>
      <c r="I233" s="60">
        <v>0</v>
      </c>
      <c r="J233" s="22">
        <f t="shared" si="9"/>
        <v>143</v>
      </c>
      <c r="K233" s="97">
        <v>46</v>
      </c>
    </row>
    <row r="234" spans="1:11" ht="47.25" x14ac:dyDescent="0.25">
      <c r="A234" t="s">
        <v>899</v>
      </c>
      <c r="B234" s="10" t="s">
        <v>247</v>
      </c>
      <c r="C234" s="10" t="s">
        <v>225</v>
      </c>
      <c r="D234" s="60"/>
      <c r="E234" s="60"/>
      <c r="F234" s="60">
        <v>39</v>
      </c>
      <c r="G234" s="60">
        <v>6</v>
      </c>
      <c r="H234" s="60"/>
      <c r="I234" s="60">
        <v>0</v>
      </c>
      <c r="J234" s="22">
        <f t="shared" si="9"/>
        <v>45</v>
      </c>
      <c r="K234" s="97">
        <v>0</v>
      </c>
    </row>
    <row r="235" spans="1:11" ht="47.25" x14ac:dyDescent="0.25">
      <c r="A235" t="s">
        <v>899</v>
      </c>
      <c r="B235" s="10" t="s">
        <v>247</v>
      </c>
      <c r="C235" s="10" t="s">
        <v>244</v>
      </c>
      <c r="D235" s="60"/>
      <c r="E235" s="60"/>
      <c r="F235" s="60">
        <v>74</v>
      </c>
      <c r="G235" s="60">
        <v>20</v>
      </c>
      <c r="H235" s="60"/>
      <c r="I235" s="60">
        <v>0</v>
      </c>
      <c r="J235" s="22">
        <f t="shared" si="9"/>
        <v>94</v>
      </c>
      <c r="K235" s="97">
        <v>13</v>
      </c>
    </row>
    <row r="236" spans="1:11" ht="63" x14ac:dyDescent="0.25">
      <c r="A236" t="s">
        <v>899</v>
      </c>
      <c r="B236" s="10" t="s">
        <v>249</v>
      </c>
      <c r="C236" s="10" t="s">
        <v>8</v>
      </c>
      <c r="D236" s="60"/>
      <c r="E236" s="60"/>
      <c r="F236" s="60">
        <v>75</v>
      </c>
      <c r="G236" s="60">
        <v>17</v>
      </c>
      <c r="H236" s="60"/>
      <c r="I236" s="60">
        <v>17</v>
      </c>
      <c r="J236" s="22">
        <f t="shared" si="9"/>
        <v>109</v>
      </c>
      <c r="K236" s="10">
        <v>34</v>
      </c>
    </row>
    <row r="237" spans="1:11" ht="47.25" x14ac:dyDescent="0.25">
      <c r="A237" t="s">
        <v>899</v>
      </c>
      <c r="B237" s="10" t="s">
        <v>268</v>
      </c>
      <c r="C237" s="10" t="s">
        <v>69</v>
      </c>
      <c r="D237" s="60"/>
      <c r="E237" s="60"/>
      <c r="F237" s="60">
        <v>99</v>
      </c>
      <c r="G237" s="60">
        <v>22</v>
      </c>
      <c r="H237" s="60"/>
      <c r="I237" s="60">
        <v>21</v>
      </c>
      <c r="J237" s="22">
        <f t="shared" si="9"/>
        <v>142</v>
      </c>
      <c r="K237" s="10">
        <v>7</v>
      </c>
    </row>
    <row r="238" spans="1:11" ht="31.5" x14ac:dyDescent="0.25">
      <c r="A238" t="s">
        <v>899</v>
      </c>
      <c r="B238" s="10" t="s">
        <v>268</v>
      </c>
      <c r="C238" s="10" t="s">
        <v>273</v>
      </c>
      <c r="D238" s="60"/>
      <c r="E238" s="60"/>
      <c r="F238" s="60">
        <v>56</v>
      </c>
      <c r="G238" s="60">
        <v>12</v>
      </c>
      <c r="H238" s="60"/>
      <c r="I238" s="60">
        <v>0</v>
      </c>
      <c r="J238" s="22">
        <f t="shared" si="9"/>
        <v>68</v>
      </c>
      <c r="K238" s="10">
        <v>0</v>
      </c>
    </row>
    <row r="239" spans="1:11" ht="63" x14ac:dyDescent="0.25">
      <c r="A239" t="s">
        <v>899</v>
      </c>
      <c r="B239" s="10" t="s">
        <v>288</v>
      </c>
      <c r="C239" s="10" t="s">
        <v>289</v>
      </c>
      <c r="D239" s="60"/>
      <c r="E239" s="60"/>
      <c r="F239" s="60">
        <v>203</v>
      </c>
      <c r="G239" s="60"/>
      <c r="H239" s="60"/>
      <c r="I239" s="60"/>
      <c r="J239" s="22">
        <f t="shared" si="9"/>
        <v>203</v>
      </c>
      <c r="K239" s="10">
        <v>24</v>
      </c>
    </row>
    <row r="240" spans="1:11" ht="63" x14ac:dyDescent="0.25">
      <c r="A240" t="s">
        <v>899</v>
      </c>
      <c r="B240" s="10" t="s">
        <v>288</v>
      </c>
      <c r="C240" s="10" t="s">
        <v>225</v>
      </c>
      <c r="D240" s="60"/>
      <c r="E240" s="60"/>
      <c r="F240" s="60">
        <v>395</v>
      </c>
      <c r="G240" s="60">
        <v>67</v>
      </c>
      <c r="H240" s="60"/>
      <c r="I240" s="60"/>
      <c r="J240" s="22">
        <f t="shared" si="9"/>
        <v>462</v>
      </c>
      <c r="K240" s="10">
        <v>47</v>
      </c>
    </row>
    <row r="241" spans="1:11" ht="63" x14ac:dyDescent="0.25">
      <c r="A241" t="s">
        <v>899</v>
      </c>
      <c r="B241" s="10" t="s">
        <v>300</v>
      </c>
      <c r="C241" s="10" t="s">
        <v>8</v>
      </c>
      <c r="D241" s="60"/>
      <c r="E241" s="60"/>
      <c r="F241" s="60">
        <v>189</v>
      </c>
      <c r="G241" s="60">
        <v>0</v>
      </c>
      <c r="H241" s="60"/>
      <c r="I241" s="60"/>
      <c r="J241" s="22">
        <f>G241+F241</f>
        <v>189</v>
      </c>
      <c r="K241" s="10">
        <v>57</v>
      </c>
    </row>
    <row r="242" spans="1:11" ht="31.5" x14ac:dyDescent="0.25">
      <c r="A242" t="s">
        <v>899</v>
      </c>
      <c r="B242" s="10" t="s">
        <v>309</v>
      </c>
      <c r="C242" s="10" t="s">
        <v>225</v>
      </c>
      <c r="D242" s="60"/>
      <c r="E242" s="60"/>
      <c r="F242" s="60">
        <v>6</v>
      </c>
      <c r="G242" s="60">
        <v>0</v>
      </c>
      <c r="H242" s="60"/>
      <c r="I242" s="60">
        <v>0</v>
      </c>
      <c r="J242" s="22">
        <f>I242+G242+F242</f>
        <v>6</v>
      </c>
      <c r="K242" s="10" t="s">
        <v>187</v>
      </c>
    </row>
    <row r="243" spans="1:11" ht="31.5" x14ac:dyDescent="0.25">
      <c r="A243" t="s">
        <v>899</v>
      </c>
      <c r="B243" s="10" t="s">
        <v>313</v>
      </c>
      <c r="C243" s="10" t="s">
        <v>314</v>
      </c>
      <c r="D243" s="60"/>
      <c r="E243" s="60"/>
      <c r="F243" s="60">
        <v>92</v>
      </c>
      <c r="G243" s="60"/>
      <c r="H243" s="60"/>
      <c r="I243" s="60"/>
      <c r="J243" s="22">
        <f>F243</f>
        <v>92</v>
      </c>
      <c r="K243" s="10">
        <v>37</v>
      </c>
    </row>
    <row r="244" spans="1:11" ht="47.25" x14ac:dyDescent="0.25">
      <c r="A244" t="s">
        <v>899</v>
      </c>
      <c r="B244" s="10" t="s">
        <v>319</v>
      </c>
      <c r="C244" s="10" t="s">
        <v>69</v>
      </c>
      <c r="D244" s="60"/>
      <c r="E244" s="60">
        <v>77</v>
      </c>
      <c r="F244" s="60"/>
      <c r="G244" s="60"/>
      <c r="H244" s="60"/>
      <c r="I244" s="60"/>
      <c r="J244" s="22">
        <f>E244</f>
        <v>77</v>
      </c>
      <c r="K244" s="10">
        <v>29</v>
      </c>
    </row>
    <row r="245" spans="1:11" ht="31.5" x14ac:dyDescent="0.25">
      <c r="A245" t="s">
        <v>899</v>
      </c>
      <c r="B245" s="10" t="s">
        <v>333</v>
      </c>
      <c r="C245" s="10" t="s">
        <v>334</v>
      </c>
      <c r="D245" s="60"/>
      <c r="E245" s="60"/>
      <c r="F245" s="60">
        <v>4</v>
      </c>
      <c r="G245" s="60">
        <v>0</v>
      </c>
      <c r="H245" s="60">
        <v>0</v>
      </c>
      <c r="I245" s="60">
        <v>0</v>
      </c>
      <c r="J245" s="22">
        <f>I245+H245+G245+F245</f>
        <v>4</v>
      </c>
      <c r="K245" s="10">
        <v>0</v>
      </c>
    </row>
    <row r="246" spans="1:11" ht="31.5" x14ac:dyDescent="0.25">
      <c r="A246" t="s">
        <v>899</v>
      </c>
      <c r="B246" s="10" t="s">
        <v>333</v>
      </c>
      <c r="C246" s="10" t="s">
        <v>920</v>
      </c>
      <c r="D246" s="60"/>
      <c r="E246" s="60"/>
      <c r="F246" s="60">
        <v>1</v>
      </c>
      <c r="G246" s="60">
        <v>0</v>
      </c>
      <c r="H246" s="60">
        <v>0</v>
      </c>
      <c r="I246" s="60">
        <v>0</v>
      </c>
      <c r="J246" s="22">
        <f>I246+H246+G246+F246</f>
        <v>1</v>
      </c>
      <c r="K246" s="10">
        <v>0</v>
      </c>
    </row>
    <row r="247" spans="1:11" ht="63" x14ac:dyDescent="0.25">
      <c r="A247" t="s">
        <v>899</v>
      </c>
      <c r="B247" s="10" t="s">
        <v>338</v>
      </c>
      <c r="C247" s="10" t="s">
        <v>8</v>
      </c>
      <c r="D247" s="60"/>
      <c r="E247" s="60"/>
      <c r="F247" s="60">
        <v>71</v>
      </c>
      <c r="G247" s="60">
        <v>0</v>
      </c>
      <c r="H247" s="60"/>
      <c r="I247" s="60"/>
      <c r="J247" s="22">
        <f>G247+F247</f>
        <v>71</v>
      </c>
      <c r="K247" s="10">
        <v>18</v>
      </c>
    </row>
    <row r="248" spans="1:11" ht="45" x14ac:dyDescent="0.25">
      <c r="A248" t="s">
        <v>899</v>
      </c>
      <c r="B248" s="10" t="s">
        <v>343</v>
      </c>
      <c r="C248" s="26" t="s">
        <v>69</v>
      </c>
      <c r="D248" s="60">
        <v>0</v>
      </c>
      <c r="E248" s="60">
        <v>0</v>
      </c>
      <c r="F248" s="60">
        <v>19</v>
      </c>
      <c r="G248" s="60">
        <v>6</v>
      </c>
      <c r="H248" s="60"/>
      <c r="I248" s="60">
        <v>0</v>
      </c>
      <c r="J248" s="22">
        <f>I248+H248+G248+F248+E248+D248</f>
        <v>25</v>
      </c>
      <c r="K248" s="10" t="s">
        <v>187</v>
      </c>
    </row>
    <row r="249" spans="1:11" ht="63" x14ac:dyDescent="0.25">
      <c r="A249" t="s">
        <v>899</v>
      </c>
      <c r="B249" s="10" t="s">
        <v>343</v>
      </c>
      <c r="C249" s="10" t="s">
        <v>8</v>
      </c>
      <c r="D249" s="60">
        <v>0</v>
      </c>
      <c r="E249" s="60">
        <v>0</v>
      </c>
      <c r="F249" s="60">
        <v>8</v>
      </c>
      <c r="G249" s="60">
        <v>0</v>
      </c>
      <c r="H249" s="60"/>
      <c r="I249" s="60">
        <v>0</v>
      </c>
      <c r="J249" s="22">
        <f>I249+H249+G249+F249+E249+D249</f>
        <v>8</v>
      </c>
      <c r="K249" s="10" t="s">
        <v>187</v>
      </c>
    </row>
    <row r="250" spans="1:11" ht="31.5" x14ac:dyDescent="0.25">
      <c r="A250" t="s">
        <v>899</v>
      </c>
      <c r="B250" s="10" t="s">
        <v>349</v>
      </c>
      <c r="C250" s="10" t="s">
        <v>351</v>
      </c>
      <c r="D250" s="60">
        <v>0</v>
      </c>
      <c r="E250" s="60">
        <v>0</v>
      </c>
      <c r="F250" s="60">
        <v>16</v>
      </c>
      <c r="G250" s="60">
        <v>13</v>
      </c>
      <c r="H250" s="60"/>
      <c r="I250" s="60">
        <v>0</v>
      </c>
      <c r="J250" s="22">
        <f>I250+H250+G250+F250+E250+D250</f>
        <v>29</v>
      </c>
      <c r="K250" s="10">
        <v>0</v>
      </c>
    </row>
    <row r="251" spans="1:11" ht="47.25" x14ac:dyDescent="0.25">
      <c r="A251" t="s">
        <v>899</v>
      </c>
      <c r="B251" s="10" t="s">
        <v>361</v>
      </c>
      <c r="C251" s="10" t="s">
        <v>363</v>
      </c>
      <c r="D251" s="60"/>
      <c r="E251" s="60"/>
      <c r="F251" s="60">
        <v>48</v>
      </c>
      <c r="G251" s="60">
        <v>96</v>
      </c>
      <c r="H251" s="60"/>
      <c r="I251" s="60">
        <v>14</v>
      </c>
      <c r="J251" s="22">
        <f>I251+H251+G251+F251</f>
        <v>158</v>
      </c>
      <c r="K251" s="10">
        <v>28</v>
      </c>
    </row>
    <row r="252" spans="1:11" ht="63" x14ac:dyDescent="0.25">
      <c r="A252" t="s">
        <v>899</v>
      </c>
      <c r="B252" s="10" t="s">
        <v>361</v>
      </c>
      <c r="C252" s="10" t="s">
        <v>8</v>
      </c>
      <c r="D252" s="60"/>
      <c r="E252" s="60"/>
      <c r="F252" s="60">
        <v>16</v>
      </c>
      <c r="G252" s="60">
        <v>0</v>
      </c>
      <c r="H252" s="60"/>
      <c r="I252" s="60">
        <v>0</v>
      </c>
      <c r="J252" s="22">
        <f>I252+H252+G252+F252</f>
        <v>16</v>
      </c>
      <c r="K252" s="10">
        <v>0</v>
      </c>
    </row>
    <row r="253" spans="1:11" ht="47.25" x14ac:dyDescent="0.25">
      <c r="A253" t="s">
        <v>899</v>
      </c>
      <c r="B253" s="10" t="s">
        <v>365</v>
      </c>
      <c r="C253" s="10" t="s">
        <v>50</v>
      </c>
      <c r="D253" s="60"/>
      <c r="E253" s="60"/>
      <c r="F253" s="60">
        <v>27</v>
      </c>
      <c r="G253" s="60">
        <v>6</v>
      </c>
      <c r="H253" s="60"/>
      <c r="I253" s="60"/>
      <c r="J253" s="22">
        <f>G253+F253</f>
        <v>33</v>
      </c>
      <c r="K253" s="10">
        <v>11</v>
      </c>
    </row>
    <row r="254" spans="1:11" ht="15.75" x14ac:dyDescent="0.25">
      <c r="A254" t="s">
        <v>899</v>
      </c>
      <c r="B254" s="10" t="s">
        <v>374</v>
      </c>
      <c r="C254" s="10" t="s">
        <v>225</v>
      </c>
      <c r="D254" s="60">
        <v>0</v>
      </c>
      <c r="E254" s="60"/>
      <c r="F254" s="60">
        <v>22</v>
      </c>
      <c r="G254" s="60">
        <v>3</v>
      </c>
      <c r="H254" s="60"/>
      <c r="I254" s="60">
        <v>12</v>
      </c>
      <c r="J254" s="22">
        <f>I254+H254+G254+F254+E254+D254</f>
        <v>37</v>
      </c>
      <c r="K254" s="10">
        <v>12</v>
      </c>
    </row>
    <row r="255" spans="1:11" ht="63" x14ac:dyDescent="0.25">
      <c r="A255" t="s">
        <v>899</v>
      </c>
      <c r="B255" s="10" t="s">
        <v>378</v>
      </c>
      <c r="C255" s="10" t="s">
        <v>8</v>
      </c>
      <c r="D255" s="60">
        <v>0</v>
      </c>
      <c r="E255" s="60"/>
      <c r="F255" s="60">
        <v>23</v>
      </c>
      <c r="G255" s="60">
        <v>2</v>
      </c>
      <c r="H255" s="60"/>
      <c r="I255" s="60">
        <v>6</v>
      </c>
      <c r="J255" s="22">
        <f>I255+H255+G255+F255+E255+D255</f>
        <v>31</v>
      </c>
      <c r="K255" s="10"/>
    </row>
    <row r="256" spans="1:11" ht="31.5" x14ac:dyDescent="0.25">
      <c r="A256" t="s">
        <v>899</v>
      </c>
      <c r="B256" s="10" t="s">
        <v>398</v>
      </c>
      <c r="C256" s="10" t="s">
        <v>397</v>
      </c>
      <c r="D256" s="60"/>
      <c r="E256" s="60"/>
      <c r="F256" s="60">
        <v>29</v>
      </c>
      <c r="G256" s="60">
        <v>41</v>
      </c>
      <c r="H256" s="60"/>
      <c r="I256" s="60">
        <v>0</v>
      </c>
      <c r="J256" s="22">
        <f>I256+G256+F256+E256</f>
        <v>70</v>
      </c>
      <c r="K256" s="10">
        <v>22</v>
      </c>
    </row>
    <row r="257" spans="1:11" ht="31.5" x14ac:dyDescent="0.25">
      <c r="A257" t="s">
        <v>899</v>
      </c>
      <c r="B257" s="10" t="s">
        <v>410</v>
      </c>
      <c r="C257" s="10" t="s">
        <v>411</v>
      </c>
      <c r="D257" s="60">
        <v>0</v>
      </c>
      <c r="E257" s="60"/>
      <c r="F257" s="60">
        <v>23</v>
      </c>
      <c r="G257" s="60">
        <v>15</v>
      </c>
      <c r="H257" s="60"/>
      <c r="I257" s="60">
        <v>0</v>
      </c>
      <c r="J257" s="22">
        <f>I257+H257+G257+F257+E257+D257</f>
        <v>38</v>
      </c>
      <c r="K257" s="10"/>
    </row>
    <row r="258" spans="1:11" ht="47.25" x14ac:dyDescent="0.25">
      <c r="A258" t="s">
        <v>899</v>
      </c>
      <c r="B258" s="10" t="s">
        <v>414</v>
      </c>
      <c r="C258" s="10" t="s">
        <v>69</v>
      </c>
      <c r="D258" s="60">
        <v>70</v>
      </c>
      <c r="E258" s="60"/>
      <c r="F258" s="60">
        <v>63</v>
      </c>
      <c r="G258" s="60">
        <v>20</v>
      </c>
      <c r="H258" s="60">
        <v>0</v>
      </c>
      <c r="I258" s="60">
        <v>0</v>
      </c>
      <c r="J258" s="22">
        <f>I258+H258+G258+F258+E258+D258</f>
        <v>153</v>
      </c>
      <c r="K258" s="10">
        <v>31</v>
      </c>
    </row>
    <row r="259" spans="1:11" ht="31.5" x14ac:dyDescent="0.25">
      <c r="A259" t="s">
        <v>899</v>
      </c>
      <c r="B259" s="10" t="s">
        <v>417</v>
      </c>
      <c r="C259" s="10" t="s">
        <v>418</v>
      </c>
      <c r="D259" s="60">
        <v>0</v>
      </c>
      <c r="E259" s="60">
        <v>0</v>
      </c>
      <c r="F259" s="60">
        <v>87</v>
      </c>
      <c r="G259" s="60">
        <v>0</v>
      </c>
      <c r="H259" s="60"/>
      <c r="I259" s="60">
        <v>0</v>
      </c>
      <c r="J259" s="22">
        <f>I259+H259+G259+F259+E259+D259</f>
        <v>87</v>
      </c>
      <c r="K259" s="10">
        <v>27</v>
      </c>
    </row>
    <row r="260" spans="1:11" ht="47.25" x14ac:dyDescent="0.25">
      <c r="A260" t="s">
        <v>899</v>
      </c>
      <c r="B260" s="10" t="s">
        <v>421</v>
      </c>
      <c r="C260" s="10" t="s">
        <v>50</v>
      </c>
      <c r="D260" s="60">
        <v>73</v>
      </c>
      <c r="E260" s="60"/>
      <c r="F260" s="60">
        <v>165</v>
      </c>
      <c r="G260" s="60">
        <v>40</v>
      </c>
      <c r="H260" s="60"/>
      <c r="I260" s="60">
        <v>51</v>
      </c>
      <c r="J260" s="22">
        <f>I260+H260+G260+F260+E260+D260</f>
        <v>329</v>
      </c>
      <c r="K260" s="10">
        <v>87</v>
      </c>
    </row>
    <row r="261" spans="1:11" ht="47.25" x14ac:dyDescent="0.25">
      <c r="A261" t="s">
        <v>899</v>
      </c>
      <c r="B261" s="30" t="s">
        <v>440</v>
      </c>
      <c r="C261" s="10" t="s">
        <v>441</v>
      </c>
      <c r="D261" s="60"/>
      <c r="E261" s="60"/>
      <c r="F261" s="60">
        <v>67</v>
      </c>
      <c r="G261" s="60">
        <v>33</v>
      </c>
      <c r="H261" s="60"/>
      <c r="I261" s="60">
        <v>0</v>
      </c>
      <c r="J261" s="22">
        <f>I261+H261+G261+F261</f>
        <v>100</v>
      </c>
      <c r="K261" s="10">
        <v>26</v>
      </c>
    </row>
    <row r="262" spans="1:11" ht="63" x14ac:dyDescent="0.25">
      <c r="A262" t="s">
        <v>899</v>
      </c>
      <c r="B262" s="10" t="s">
        <v>452</v>
      </c>
      <c r="C262" s="10" t="s">
        <v>916</v>
      </c>
      <c r="D262" s="60"/>
      <c r="E262" s="60"/>
      <c r="F262" s="60">
        <v>91</v>
      </c>
      <c r="G262" s="60">
        <v>14</v>
      </c>
      <c r="H262" s="60"/>
      <c r="I262" s="60">
        <v>0</v>
      </c>
      <c r="J262" s="22">
        <f>I262+H262+G262+F262</f>
        <v>105</v>
      </c>
      <c r="K262" s="10">
        <v>24</v>
      </c>
    </row>
    <row r="263" spans="1:11" ht="31.5" x14ac:dyDescent="0.25">
      <c r="A263" t="s">
        <v>899</v>
      </c>
      <c r="B263" s="10" t="s">
        <v>452</v>
      </c>
      <c r="C263" s="10" t="s">
        <v>103</v>
      </c>
      <c r="D263" s="60"/>
      <c r="E263" s="60"/>
      <c r="F263" s="60">
        <v>181</v>
      </c>
      <c r="G263" s="60">
        <v>63</v>
      </c>
      <c r="H263" s="60"/>
      <c r="I263" s="60">
        <v>0</v>
      </c>
      <c r="J263" s="22">
        <f>I263+H263+G263+F263</f>
        <v>244</v>
      </c>
      <c r="K263" s="10">
        <v>72</v>
      </c>
    </row>
    <row r="264" spans="1:11" ht="47.25" x14ac:dyDescent="0.25">
      <c r="A264" t="s">
        <v>899</v>
      </c>
      <c r="B264" s="10" t="s">
        <v>452</v>
      </c>
      <c r="C264" s="10" t="s">
        <v>50</v>
      </c>
      <c r="D264" s="60"/>
      <c r="E264" s="60"/>
      <c r="F264" s="60">
        <v>188</v>
      </c>
      <c r="G264" s="60">
        <v>42</v>
      </c>
      <c r="H264" s="60"/>
      <c r="I264" s="60">
        <v>0</v>
      </c>
      <c r="J264" s="22">
        <f>I264+H264+G264+F264</f>
        <v>230</v>
      </c>
      <c r="K264" s="10">
        <v>59</v>
      </c>
    </row>
    <row r="265" spans="1:11" ht="31.5" x14ac:dyDescent="0.25">
      <c r="A265" t="s">
        <v>899</v>
      </c>
      <c r="B265" s="10" t="s">
        <v>474</v>
      </c>
      <c r="C265" s="10" t="s">
        <v>411</v>
      </c>
      <c r="D265" s="60"/>
      <c r="E265" s="60"/>
      <c r="F265" s="60">
        <v>64</v>
      </c>
      <c r="G265" s="60">
        <v>0</v>
      </c>
      <c r="H265" s="60"/>
      <c r="I265" s="60">
        <v>0</v>
      </c>
      <c r="J265" s="22">
        <f>I265+G265+F265</f>
        <v>64</v>
      </c>
      <c r="K265" s="10">
        <v>15</v>
      </c>
    </row>
    <row r="266" spans="1:11" ht="31.5" x14ac:dyDescent="0.25">
      <c r="A266" t="s">
        <v>899</v>
      </c>
      <c r="B266" s="10" t="s">
        <v>474</v>
      </c>
      <c r="C266" s="10" t="s">
        <v>481</v>
      </c>
      <c r="D266" s="60"/>
      <c r="E266" s="60"/>
      <c r="F266" s="60">
        <v>70</v>
      </c>
      <c r="G266" s="60">
        <v>16</v>
      </c>
      <c r="H266" s="60"/>
      <c r="I266" s="60">
        <v>65</v>
      </c>
      <c r="J266" s="22">
        <f>I266+G266+F266</f>
        <v>151</v>
      </c>
      <c r="K266" s="10">
        <v>42</v>
      </c>
    </row>
    <row r="267" spans="1:11" ht="47.25" x14ac:dyDescent="0.25">
      <c r="A267" t="s">
        <v>899</v>
      </c>
      <c r="B267" s="10" t="s">
        <v>474</v>
      </c>
      <c r="C267" s="10" t="s">
        <v>482</v>
      </c>
      <c r="D267" s="60"/>
      <c r="E267" s="60"/>
      <c r="F267" s="60">
        <v>136</v>
      </c>
      <c r="G267" s="60">
        <v>54</v>
      </c>
      <c r="H267" s="60"/>
      <c r="I267" s="60">
        <v>0</v>
      </c>
      <c r="J267" s="22">
        <f>I267+G267+F267</f>
        <v>190</v>
      </c>
      <c r="K267" s="10">
        <v>57</v>
      </c>
    </row>
    <row r="268" spans="1:11" ht="31.5" x14ac:dyDescent="0.25">
      <c r="A268" t="s">
        <v>899</v>
      </c>
      <c r="B268" s="10" t="s">
        <v>474</v>
      </c>
      <c r="C268" s="10" t="s">
        <v>351</v>
      </c>
      <c r="D268" s="60"/>
      <c r="E268" s="60"/>
      <c r="F268" s="60">
        <v>24</v>
      </c>
      <c r="G268" s="60">
        <v>0</v>
      </c>
      <c r="H268" s="60"/>
      <c r="I268" s="60">
        <v>0</v>
      </c>
      <c r="J268" s="22">
        <f>I268+G268+F268</f>
        <v>24</v>
      </c>
      <c r="K268" s="10"/>
    </row>
    <row r="269" spans="1:11" ht="47.25" x14ac:dyDescent="0.25">
      <c r="A269" t="s">
        <v>899</v>
      </c>
      <c r="B269" s="10" t="s">
        <v>492</v>
      </c>
      <c r="C269" s="10" t="s">
        <v>921</v>
      </c>
      <c r="D269" s="60">
        <v>0</v>
      </c>
      <c r="E269" s="60"/>
      <c r="F269" s="60">
        <v>59</v>
      </c>
      <c r="G269" s="60">
        <v>17</v>
      </c>
      <c r="H269" s="60">
        <v>0</v>
      </c>
      <c r="I269" s="60">
        <v>0</v>
      </c>
      <c r="J269" s="22">
        <f>I269+H269+G269+F269+E269+D269</f>
        <v>76</v>
      </c>
      <c r="K269" s="10">
        <v>24</v>
      </c>
    </row>
    <row r="270" spans="1:11" ht="47.25" x14ac:dyDescent="0.25">
      <c r="A270" t="s">
        <v>899</v>
      </c>
      <c r="B270" s="10" t="s">
        <v>492</v>
      </c>
      <c r="C270" s="10" t="s">
        <v>493</v>
      </c>
      <c r="D270" s="60">
        <v>0</v>
      </c>
      <c r="E270" s="60"/>
      <c r="F270" s="60">
        <v>23</v>
      </c>
      <c r="G270" s="60">
        <v>0</v>
      </c>
      <c r="H270" s="60">
        <v>0</v>
      </c>
      <c r="I270" s="60">
        <v>0</v>
      </c>
      <c r="J270" s="22">
        <f>I270+H270+G270+F270+E270+D270</f>
        <v>23</v>
      </c>
      <c r="K270" s="10">
        <v>0</v>
      </c>
    </row>
    <row r="271" spans="1:11" ht="31.5" x14ac:dyDescent="0.25">
      <c r="A271" t="s">
        <v>899</v>
      </c>
      <c r="B271" s="10" t="s">
        <v>520</v>
      </c>
      <c r="C271" s="10" t="s">
        <v>103</v>
      </c>
      <c r="D271" s="60"/>
      <c r="E271" s="60"/>
      <c r="F271" s="60">
        <v>25</v>
      </c>
      <c r="G271" s="60">
        <v>49</v>
      </c>
      <c r="H271" s="60"/>
      <c r="I271" s="60">
        <v>60</v>
      </c>
      <c r="J271" s="22">
        <f>I271+H271+G271+F271</f>
        <v>134</v>
      </c>
      <c r="K271" s="10">
        <v>36</v>
      </c>
    </row>
    <row r="272" spans="1:11" ht="63" x14ac:dyDescent="0.25">
      <c r="A272" t="s">
        <v>899</v>
      </c>
      <c r="B272" s="10" t="s">
        <v>524</v>
      </c>
      <c r="C272" s="10" t="s">
        <v>8</v>
      </c>
      <c r="D272" s="60"/>
      <c r="E272" s="60"/>
      <c r="F272" s="60">
        <v>19</v>
      </c>
      <c r="G272" s="60">
        <v>0</v>
      </c>
      <c r="H272" s="60"/>
      <c r="I272" s="60">
        <v>16</v>
      </c>
      <c r="J272" s="22">
        <f>I272+H272+G272+F272</f>
        <v>35</v>
      </c>
      <c r="K272" s="10"/>
    </row>
    <row r="273" spans="1:11" ht="63" x14ac:dyDescent="0.25">
      <c r="A273" t="s">
        <v>899</v>
      </c>
      <c r="B273" s="10" t="s">
        <v>541</v>
      </c>
      <c r="C273" s="10" t="s">
        <v>545</v>
      </c>
      <c r="D273" s="60"/>
      <c r="E273" s="60"/>
      <c r="F273" s="60">
        <v>73</v>
      </c>
      <c r="G273" s="60">
        <v>46</v>
      </c>
      <c r="H273" s="60"/>
      <c r="I273" s="60">
        <v>0</v>
      </c>
      <c r="J273" s="22">
        <f>I273+G273+F273+E273+D273</f>
        <v>119</v>
      </c>
      <c r="K273" s="10">
        <v>25</v>
      </c>
    </row>
    <row r="274" spans="1:11" ht="31.5" x14ac:dyDescent="0.25">
      <c r="A274" t="s">
        <v>899</v>
      </c>
      <c r="B274" s="10" t="s">
        <v>571</v>
      </c>
      <c r="C274" s="10" t="s">
        <v>411</v>
      </c>
      <c r="D274" s="60"/>
      <c r="E274" s="60"/>
      <c r="F274" s="60">
        <v>10</v>
      </c>
      <c r="G274" s="60">
        <v>19</v>
      </c>
      <c r="H274" s="60"/>
      <c r="I274" s="60">
        <v>0</v>
      </c>
      <c r="J274" s="22">
        <f>I274+G274+F274</f>
        <v>29</v>
      </c>
      <c r="K274" s="10">
        <v>9</v>
      </c>
    </row>
    <row r="275" spans="1:11" ht="47.25" x14ac:dyDescent="0.25">
      <c r="A275" t="s">
        <v>899</v>
      </c>
      <c r="B275" s="10" t="s">
        <v>578</v>
      </c>
      <c r="C275" s="10" t="s">
        <v>50</v>
      </c>
      <c r="D275" s="60"/>
      <c r="E275" s="60"/>
      <c r="F275" s="60">
        <v>117</v>
      </c>
      <c r="G275" s="60">
        <v>8</v>
      </c>
      <c r="H275" s="60"/>
      <c r="I275" s="60"/>
      <c r="J275" s="22">
        <f>G275+F275</f>
        <v>125</v>
      </c>
      <c r="K275" s="10">
        <v>19</v>
      </c>
    </row>
    <row r="276" spans="1:11" ht="31.5" x14ac:dyDescent="0.25">
      <c r="A276" t="s">
        <v>899</v>
      </c>
      <c r="B276" s="10" t="s">
        <v>578</v>
      </c>
      <c r="C276" s="10" t="s">
        <v>411</v>
      </c>
      <c r="D276" s="60"/>
      <c r="E276" s="60"/>
      <c r="F276" s="60">
        <v>95</v>
      </c>
      <c r="G276" s="60">
        <v>7</v>
      </c>
      <c r="H276" s="60"/>
      <c r="I276" s="60"/>
      <c r="J276" s="22">
        <f>G276+F276</f>
        <v>102</v>
      </c>
      <c r="K276" s="10">
        <v>11</v>
      </c>
    </row>
    <row r="277" spans="1:11" ht="47.25" x14ac:dyDescent="0.25">
      <c r="A277" t="s">
        <v>899</v>
      </c>
      <c r="B277" s="10" t="s">
        <v>585</v>
      </c>
      <c r="C277" s="10" t="s">
        <v>69</v>
      </c>
      <c r="D277" s="60"/>
      <c r="E277" s="60"/>
      <c r="F277" s="60">
        <v>9</v>
      </c>
      <c r="G277" s="60">
        <v>3</v>
      </c>
      <c r="H277" s="60"/>
      <c r="I277" s="60"/>
      <c r="J277" s="22">
        <f>G277+F277</f>
        <v>12</v>
      </c>
      <c r="K277" s="10">
        <v>0</v>
      </c>
    </row>
    <row r="278" spans="1:11" ht="31.5" x14ac:dyDescent="0.25">
      <c r="A278" t="s">
        <v>899</v>
      </c>
      <c r="B278" s="10" t="s">
        <v>588</v>
      </c>
      <c r="C278" s="10" t="s">
        <v>592</v>
      </c>
      <c r="D278" s="60"/>
      <c r="E278" s="60"/>
      <c r="F278" s="60">
        <v>83</v>
      </c>
      <c r="G278" s="60"/>
      <c r="H278" s="60"/>
      <c r="I278" s="60"/>
      <c r="J278" s="22">
        <f>F278</f>
        <v>83</v>
      </c>
      <c r="K278" s="10"/>
    </row>
    <row r="279" spans="1:11" ht="15.75" x14ac:dyDescent="0.25">
      <c r="A279" t="s">
        <v>899</v>
      </c>
      <c r="B279" s="10" t="s">
        <v>834</v>
      </c>
      <c r="C279" s="10" t="s">
        <v>839</v>
      </c>
      <c r="D279" s="60"/>
      <c r="E279" s="60"/>
      <c r="F279" s="60">
        <v>23</v>
      </c>
      <c r="G279" s="60">
        <v>18</v>
      </c>
      <c r="H279" s="60"/>
      <c r="I279" s="60"/>
      <c r="J279" s="22">
        <f>G279+F279</f>
        <v>41</v>
      </c>
      <c r="K279" s="4">
        <v>18</v>
      </c>
    </row>
    <row r="280" spans="1:11" ht="63" x14ac:dyDescent="0.25">
      <c r="A280" t="s">
        <v>899</v>
      </c>
      <c r="B280" s="10" t="s">
        <v>603</v>
      </c>
      <c r="C280" s="10" t="s">
        <v>8</v>
      </c>
      <c r="D280" s="60"/>
      <c r="E280" s="60"/>
      <c r="F280" s="60">
        <v>42</v>
      </c>
      <c r="G280" s="60">
        <v>13</v>
      </c>
      <c r="H280" s="60"/>
      <c r="I280" s="60"/>
      <c r="J280" s="22">
        <f>G280+F280</f>
        <v>55</v>
      </c>
      <c r="K280" s="10">
        <v>34</v>
      </c>
    </row>
    <row r="281" spans="1:11" ht="47.25" x14ac:dyDescent="0.25">
      <c r="A281" t="s">
        <v>899</v>
      </c>
      <c r="B281" s="10" t="s">
        <v>603</v>
      </c>
      <c r="C281" s="10" t="s">
        <v>69</v>
      </c>
      <c r="D281" s="60"/>
      <c r="E281" s="60"/>
      <c r="F281" s="60">
        <v>58</v>
      </c>
      <c r="G281" s="60">
        <v>6</v>
      </c>
      <c r="H281" s="60"/>
      <c r="I281" s="60"/>
      <c r="J281" s="22">
        <f>G281+F281</f>
        <v>64</v>
      </c>
      <c r="K281" s="10"/>
    </row>
    <row r="282" spans="1:11" ht="47.25" x14ac:dyDescent="0.25">
      <c r="A282" t="s">
        <v>899</v>
      </c>
      <c r="B282" s="10" t="s">
        <v>611</v>
      </c>
      <c r="C282" s="10" t="s">
        <v>69</v>
      </c>
      <c r="D282" s="60"/>
      <c r="E282" s="60"/>
      <c r="F282" s="60">
        <v>51</v>
      </c>
      <c r="G282" s="60">
        <v>27</v>
      </c>
      <c r="H282" s="60"/>
      <c r="I282" s="60">
        <v>0</v>
      </c>
      <c r="J282" s="22">
        <f>G282+F282+I282</f>
        <v>78</v>
      </c>
      <c r="K282" s="10">
        <v>22</v>
      </c>
    </row>
    <row r="283" spans="1:11" ht="31.5" x14ac:dyDescent="0.25">
      <c r="A283" t="s">
        <v>899</v>
      </c>
      <c r="B283" s="10" t="s">
        <v>616</v>
      </c>
      <c r="C283" s="10" t="s">
        <v>225</v>
      </c>
      <c r="D283" s="60"/>
      <c r="E283" s="60"/>
      <c r="F283" s="60">
        <v>72</v>
      </c>
      <c r="G283" s="60">
        <v>0</v>
      </c>
      <c r="H283" s="60"/>
      <c r="I283" s="60"/>
      <c r="J283" s="22">
        <f>G283+F283</f>
        <v>72</v>
      </c>
      <c r="K283" s="10">
        <v>25</v>
      </c>
    </row>
    <row r="284" spans="1:11" ht="31.5" x14ac:dyDescent="0.25">
      <c r="A284" t="s">
        <v>899</v>
      </c>
      <c r="B284" s="10" t="s">
        <v>632</v>
      </c>
      <c r="C284" s="10" t="s">
        <v>351</v>
      </c>
      <c r="D284" s="60"/>
      <c r="E284" s="60"/>
      <c r="F284" s="60">
        <v>101</v>
      </c>
      <c r="G284" s="60">
        <v>25</v>
      </c>
      <c r="H284" s="60"/>
      <c r="I284" s="60"/>
      <c r="J284" s="22">
        <f>G284+F284</f>
        <v>126</v>
      </c>
      <c r="K284" s="10">
        <v>7</v>
      </c>
    </row>
    <row r="285" spans="1:11" ht="47.25" x14ac:dyDescent="0.25">
      <c r="A285" t="s">
        <v>899</v>
      </c>
      <c r="B285" s="10" t="s">
        <v>636</v>
      </c>
      <c r="C285" s="10" t="s">
        <v>69</v>
      </c>
      <c r="D285" s="60"/>
      <c r="E285" s="60"/>
      <c r="F285" s="60">
        <v>77</v>
      </c>
      <c r="G285" s="60"/>
      <c r="H285" s="60"/>
      <c r="I285" s="60"/>
      <c r="J285" s="22">
        <f>F285</f>
        <v>77</v>
      </c>
      <c r="K285" s="10">
        <v>17</v>
      </c>
    </row>
    <row r="286" spans="1:11" ht="31.5" x14ac:dyDescent="0.25">
      <c r="A286" t="s">
        <v>899</v>
      </c>
      <c r="B286" s="10" t="s">
        <v>636</v>
      </c>
      <c r="C286" s="10" t="s">
        <v>640</v>
      </c>
      <c r="D286" s="60"/>
      <c r="E286" s="60"/>
      <c r="F286" s="60">
        <v>12</v>
      </c>
      <c r="G286" s="60"/>
      <c r="H286" s="60"/>
      <c r="I286" s="60"/>
      <c r="J286" s="22">
        <f>F286</f>
        <v>12</v>
      </c>
      <c r="K286" s="10">
        <v>12</v>
      </c>
    </row>
    <row r="287" spans="1:11" ht="47.25" x14ac:dyDescent="0.25">
      <c r="A287" t="s">
        <v>899</v>
      </c>
      <c r="B287" s="30" t="s">
        <v>661</v>
      </c>
      <c r="C287" s="10" t="s">
        <v>662</v>
      </c>
      <c r="D287" s="60"/>
      <c r="E287" s="60"/>
      <c r="F287" s="60">
        <v>60</v>
      </c>
      <c r="G287" s="60"/>
      <c r="H287" s="60"/>
      <c r="I287" s="60"/>
      <c r="J287" s="22">
        <f>F287</f>
        <v>60</v>
      </c>
      <c r="K287" s="10">
        <v>20</v>
      </c>
    </row>
    <row r="288" spans="1:11" ht="47.25" x14ac:dyDescent="0.25">
      <c r="A288" t="s">
        <v>899</v>
      </c>
      <c r="B288" s="10" t="s">
        <v>672</v>
      </c>
      <c r="C288" s="10" t="s">
        <v>69</v>
      </c>
      <c r="D288" s="60"/>
      <c r="E288" s="60"/>
      <c r="F288" s="60">
        <v>187</v>
      </c>
      <c r="G288" s="60">
        <v>54</v>
      </c>
      <c r="H288" s="60"/>
      <c r="I288" s="60"/>
      <c r="J288" s="22">
        <f>G288+F288</f>
        <v>241</v>
      </c>
      <c r="K288" s="10">
        <v>76</v>
      </c>
    </row>
    <row r="289" spans="1:11" ht="63" x14ac:dyDescent="0.25">
      <c r="A289" t="s">
        <v>899</v>
      </c>
      <c r="B289" s="10" t="s">
        <v>672</v>
      </c>
      <c r="C289" s="10" t="s">
        <v>8</v>
      </c>
      <c r="D289" s="60"/>
      <c r="E289" s="60"/>
      <c r="F289" s="60">
        <v>30</v>
      </c>
      <c r="G289" s="60">
        <v>2</v>
      </c>
      <c r="H289" s="60"/>
      <c r="I289" s="60"/>
      <c r="J289" s="22">
        <f>G289+F289</f>
        <v>32</v>
      </c>
      <c r="K289" s="10">
        <v>0</v>
      </c>
    </row>
    <row r="290" spans="1:11" ht="31.5" x14ac:dyDescent="0.25">
      <c r="A290" t="s">
        <v>899</v>
      </c>
      <c r="B290" s="10" t="s">
        <v>672</v>
      </c>
      <c r="C290" s="10" t="s">
        <v>273</v>
      </c>
      <c r="D290" s="60"/>
      <c r="E290" s="60"/>
      <c r="F290" s="60">
        <v>21</v>
      </c>
      <c r="G290" s="60">
        <v>6</v>
      </c>
      <c r="H290" s="60"/>
      <c r="I290" s="60"/>
      <c r="J290" s="22">
        <f>G290+F290</f>
        <v>27</v>
      </c>
      <c r="K290" s="10">
        <v>0</v>
      </c>
    </row>
    <row r="291" spans="1:11" ht="47.25" x14ac:dyDescent="0.25">
      <c r="A291" t="s">
        <v>899</v>
      </c>
      <c r="B291" s="10" t="s">
        <v>676</v>
      </c>
      <c r="C291" s="10" t="s">
        <v>678</v>
      </c>
      <c r="D291" s="60"/>
      <c r="E291" s="60"/>
      <c r="F291" s="60">
        <v>67</v>
      </c>
      <c r="G291" s="60"/>
      <c r="H291" s="60"/>
      <c r="I291" s="60"/>
      <c r="J291" s="22">
        <f>F291</f>
        <v>67</v>
      </c>
      <c r="K291" s="10">
        <v>19</v>
      </c>
    </row>
    <row r="292" spans="1:11" ht="31.5" x14ac:dyDescent="0.25">
      <c r="A292" t="s">
        <v>899</v>
      </c>
      <c r="B292" s="10" t="s">
        <v>702</v>
      </c>
      <c r="C292" s="10" t="s">
        <v>351</v>
      </c>
      <c r="D292" s="60"/>
      <c r="E292" s="60"/>
      <c r="F292" s="60">
        <v>29</v>
      </c>
      <c r="G292" s="60">
        <v>9</v>
      </c>
      <c r="H292" s="60">
        <v>0</v>
      </c>
      <c r="I292" s="60"/>
      <c r="J292" s="22">
        <f>I292+H292+G292+F292</f>
        <v>38</v>
      </c>
      <c r="K292" s="10">
        <v>6</v>
      </c>
    </row>
    <row r="293" spans="1:11" ht="47.25" x14ac:dyDescent="0.25">
      <c r="A293" t="s">
        <v>899</v>
      </c>
      <c r="B293" s="10" t="s">
        <v>710</v>
      </c>
      <c r="C293" s="10" t="s">
        <v>69</v>
      </c>
      <c r="D293" s="60"/>
      <c r="E293" s="60"/>
      <c r="F293" s="60">
        <v>52</v>
      </c>
      <c r="G293" s="60">
        <v>10</v>
      </c>
      <c r="H293" s="60"/>
      <c r="I293" s="60"/>
      <c r="J293" s="22">
        <f>G293+F293</f>
        <v>62</v>
      </c>
      <c r="K293" s="10">
        <v>27</v>
      </c>
    </row>
    <row r="294" spans="1:11" ht="63" x14ac:dyDescent="0.25">
      <c r="A294" t="s">
        <v>899</v>
      </c>
      <c r="B294" s="10" t="s">
        <v>710</v>
      </c>
      <c r="C294" s="10" t="s">
        <v>8</v>
      </c>
      <c r="D294" s="60"/>
      <c r="E294" s="60"/>
      <c r="F294" s="60">
        <v>18</v>
      </c>
      <c r="G294" s="60">
        <v>6</v>
      </c>
      <c r="H294" s="60"/>
      <c r="I294" s="60"/>
      <c r="J294" s="22">
        <f>G294+F294</f>
        <v>24</v>
      </c>
      <c r="K294" s="10">
        <v>0</v>
      </c>
    </row>
    <row r="295" spans="1:11" ht="31.5" x14ac:dyDescent="0.25">
      <c r="A295" t="s">
        <v>899</v>
      </c>
      <c r="B295" s="10" t="s">
        <v>710</v>
      </c>
      <c r="C295" s="10" t="s">
        <v>273</v>
      </c>
      <c r="D295" s="60"/>
      <c r="E295" s="60"/>
      <c r="F295" s="60">
        <v>47</v>
      </c>
      <c r="G295" s="60">
        <v>13</v>
      </c>
      <c r="H295" s="60"/>
      <c r="I295" s="60"/>
      <c r="J295" s="22">
        <f>G295+F295</f>
        <v>60</v>
      </c>
      <c r="K295" s="10">
        <v>18</v>
      </c>
    </row>
    <row r="296" spans="1:11" ht="63" x14ac:dyDescent="0.25">
      <c r="A296" t="s">
        <v>899</v>
      </c>
      <c r="B296" s="10" t="s">
        <v>719</v>
      </c>
      <c r="C296" s="10" t="s">
        <v>720</v>
      </c>
      <c r="D296" s="60"/>
      <c r="E296" s="60"/>
      <c r="F296" s="60"/>
      <c r="G296" s="60">
        <v>44</v>
      </c>
      <c r="H296" s="60"/>
      <c r="I296" s="60"/>
      <c r="J296" s="22">
        <f>G296</f>
        <v>44</v>
      </c>
      <c r="K296" s="10">
        <v>18</v>
      </c>
    </row>
    <row r="297" spans="1:11" ht="31.5" x14ac:dyDescent="0.25">
      <c r="A297" t="s">
        <v>899</v>
      </c>
      <c r="B297" s="10" t="s">
        <v>760</v>
      </c>
      <c r="C297" s="10" t="s">
        <v>397</v>
      </c>
      <c r="D297" s="60"/>
      <c r="E297" s="60"/>
      <c r="F297" s="60">
        <v>12</v>
      </c>
      <c r="G297" s="60">
        <v>0</v>
      </c>
      <c r="H297" s="60"/>
      <c r="I297" s="60">
        <v>0</v>
      </c>
      <c r="J297" s="22">
        <f>I297+G297+F297</f>
        <v>12</v>
      </c>
      <c r="K297" s="10"/>
    </row>
    <row r="298" spans="1:11" ht="47.25" x14ac:dyDescent="0.25">
      <c r="A298" t="s">
        <v>899</v>
      </c>
      <c r="B298" s="10" t="s">
        <v>773</v>
      </c>
      <c r="C298" s="10" t="s">
        <v>69</v>
      </c>
      <c r="D298" s="60"/>
      <c r="E298" s="60"/>
      <c r="F298" s="60">
        <v>31</v>
      </c>
      <c r="G298" s="60">
        <v>4</v>
      </c>
      <c r="H298" s="60"/>
      <c r="I298" s="91">
        <v>0</v>
      </c>
      <c r="J298" s="22">
        <f>I298+G298+F298</f>
        <v>35</v>
      </c>
      <c r="K298" s="10">
        <v>0</v>
      </c>
    </row>
    <row r="299" spans="1:11" ht="47.25" x14ac:dyDescent="0.25">
      <c r="A299" t="s">
        <v>899</v>
      </c>
      <c r="B299" s="10" t="s">
        <v>775</v>
      </c>
      <c r="C299" s="10" t="s">
        <v>777</v>
      </c>
      <c r="D299" s="60"/>
      <c r="E299" s="60"/>
      <c r="F299" s="60">
        <v>31</v>
      </c>
      <c r="G299" s="60">
        <v>5</v>
      </c>
      <c r="H299" s="60">
        <v>0</v>
      </c>
      <c r="I299" s="60">
        <v>0</v>
      </c>
      <c r="J299" s="22">
        <f>I299+H299+G299+F299</f>
        <v>36</v>
      </c>
      <c r="K299" s="10"/>
    </row>
    <row r="300" spans="1:11" ht="15.75" x14ac:dyDescent="0.25">
      <c r="A300" t="s">
        <v>899</v>
      </c>
      <c r="B300" s="10" t="s">
        <v>775</v>
      </c>
      <c r="C300" s="10" t="s">
        <v>225</v>
      </c>
      <c r="D300" s="60"/>
      <c r="E300" s="60"/>
      <c r="F300" s="60">
        <v>0</v>
      </c>
      <c r="G300" s="60">
        <v>0</v>
      </c>
      <c r="H300" s="60">
        <v>0</v>
      </c>
      <c r="I300" s="60">
        <v>23</v>
      </c>
      <c r="J300" s="22">
        <f>I300+H300+G300+F300</f>
        <v>23</v>
      </c>
      <c r="K300" s="10">
        <v>8</v>
      </c>
    </row>
    <row r="301" spans="1:11" ht="31.5" x14ac:dyDescent="0.25">
      <c r="A301" t="s">
        <v>899</v>
      </c>
      <c r="B301" s="10" t="s">
        <v>794</v>
      </c>
      <c r="C301" s="10" t="s">
        <v>795</v>
      </c>
      <c r="D301" s="60"/>
      <c r="E301" s="60"/>
      <c r="F301" s="60">
        <v>80</v>
      </c>
      <c r="G301" s="60">
        <v>45</v>
      </c>
      <c r="H301" s="60"/>
      <c r="I301" s="60"/>
      <c r="J301" s="22">
        <f>G301+F301</f>
        <v>125</v>
      </c>
      <c r="K301" s="10">
        <v>51</v>
      </c>
    </row>
    <row r="302" spans="1:11" ht="31.5" x14ac:dyDescent="0.25">
      <c r="A302" t="s">
        <v>899</v>
      </c>
      <c r="B302" s="10" t="s">
        <v>808</v>
      </c>
      <c r="C302" s="10" t="s">
        <v>811</v>
      </c>
      <c r="D302" s="60"/>
      <c r="E302" s="60"/>
      <c r="F302" s="60">
        <v>34</v>
      </c>
      <c r="G302" s="60"/>
      <c r="H302" s="60"/>
      <c r="I302" s="60">
        <v>0</v>
      </c>
      <c r="J302" s="22">
        <f>I302+F302</f>
        <v>34</v>
      </c>
      <c r="K302" s="10"/>
    </row>
    <row r="303" spans="1:11" ht="15.75" x14ac:dyDescent="0.25">
      <c r="A303" s="119"/>
      <c r="B303" s="22"/>
      <c r="C303" s="22"/>
      <c r="D303" s="22">
        <f t="shared" ref="D303:K303" si="10">SUM(D218:D302)</f>
        <v>298</v>
      </c>
      <c r="E303" s="22">
        <f t="shared" si="10"/>
        <v>77</v>
      </c>
      <c r="F303" s="22">
        <f t="shared" si="10"/>
        <v>5485</v>
      </c>
      <c r="G303" s="22">
        <f t="shared" si="10"/>
        <v>1212</v>
      </c>
      <c r="H303" s="22">
        <f t="shared" si="10"/>
        <v>20</v>
      </c>
      <c r="I303" s="22">
        <f t="shared" si="10"/>
        <v>295</v>
      </c>
      <c r="J303" s="22">
        <f t="shared" si="10"/>
        <v>7387</v>
      </c>
      <c r="K303" s="22">
        <f t="shared" si="10"/>
        <v>1616</v>
      </c>
    </row>
    <row r="304" spans="1:11" ht="15.75" x14ac:dyDescent="0.25">
      <c r="A304" s="119"/>
      <c r="B304" s="22"/>
      <c r="C304" s="22"/>
      <c r="D304" s="22">
        <v>298</v>
      </c>
      <c r="E304" s="22">
        <v>77</v>
      </c>
      <c r="F304" s="22">
        <v>5485</v>
      </c>
      <c r="G304" s="22">
        <v>1212</v>
      </c>
      <c r="H304" s="22">
        <v>20</v>
      </c>
      <c r="I304" s="22">
        <v>295</v>
      </c>
      <c r="J304" s="22">
        <v>7387</v>
      </c>
      <c r="K304" s="22">
        <v>1616</v>
      </c>
    </row>
    <row r="305" spans="1:11" ht="31.5" x14ac:dyDescent="0.25">
      <c r="A305" t="s">
        <v>907</v>
      </c>
      <c r="B305" s="10" t="s">
        <v>80</v>
      </c>
      <c r="C305" s="10" t="s">
        <v>82</v>
      </c>
      <c r="D305" s="60">
        <v>24</v>
      </c>
      <c r="E305" s="60"/>
      <c r="F305" s="60"/>
      <c r="G305" s="60"/>
      <c r="H305" s="60"/>
      <c r="I305" s="60"/>
      <c r="J305" s="22">
        <f>D305</f>
        <v>24</v>
      </c>
      <c r="K305" s="10">
        <v>7</v>
      </c>
    </row>
    <row r="306" spans="1:11" ht="47.25" x14ac:dyDescent="0.25">
      <c r="A306" t="s">
        <v>907</v>
      </c>
      <c r="B306" s="10" t="s">
        <v>80</v>
      </c>
      <c r="C306" s="10" t="s">
        <v>83</v>
      </c>
      <c r="D306" s="60">
        <v>19</v>
      </c>
      <c r="E306" s="60"/>
      <c r="F306" s="60"/>
      <c r="G306" s="60"/>
      <c r="H306" s="60"/>
      <c r="I306" s="60"/>
      <c r="J306" s="22">
        <f>D306</f>
        <v>19</v>
      </c>
      <c r="K306" s="10">
        <v>4</v>
      </c>
    </row>
    <row r="307" spans="1:11" ht="31.5" x14ac:dyDescent="0.25">
      <c r="A307" t="s">
        <v>907</v>
      </c>
      <c r="B307" s="10" t="s">
        <v>80</v>
      </c>
      <c r="C307" s="10" t="s">
        <v>84</v>
      </c>
      <c r="D307" s="60">
        <v>19</v>
      </c>
      <c r="E307" s="60"/>
      <c r="F307" s="60"/>
      <c r="G307" s="60"/>
      <c r="H307" s="60"/>
      <c r="I307" s="60"/>
      <c r="J307" s="22">
        <f>D307</f>
        <v>19</v>
      </c>
      <c r="K307" s="10">
        <v>3</v>
      </c>
    </row>
    <row r="308" spans="1:11" ht="15.75" x14ac:dyDescent="0.25">
      <c r="A308" t="s">
        <v>907</v>
      </c>
      <c r="B308" s="10" t="s">
        <v>178</v>
      </c>
      <c r="C308" s="10" t="s">
        <v>179</v>
      </c>
      <c r="D308" s="60">
        <v>47</v>
      </c>
      <c r="E308" s="60">
        <v>17</v>
      </c>
      <c r="F308" s="60"/>
      <c r="G308" s="60"/>
      <c r="H308" s="60"/>
      <c r="I308" s="60"/>
      <c r="J308" s="22">
        <f t="shared" ref="J308:J315" si="11">E308+D308</f>
        <v>64</v>
      </c>
      <c r="K308" s="10">
        <v>11</v>
      </c>
    </row>
    <row r="309" spans="1:11" ht="15.75" x14ac:dyDescent="0.25">
      <c r="A309" t="s">
        <v>907</v>
      </c>
      <c r="B309" s="10" t="s">
        <v>178</v>
      </c>
      <c r="C309" s="10" t="s">
        <v>180</v>
      </c>
      <c r="D309" s="60">
        <v>26</v>
      </c>
      <c r="E309" s="60">
        <v>2</v>
      </c>
      <c r="F309" s="60"/>
      <c r="G309" s="60"/>
      <c r="H309" s="60"/>
      <c r="I309" s="60"/>
      <c r="J309" s="22">
        <f t="shared" si="11"/>
        <v>28</v>
      </c>
      <c r="K309" s="10">
        <v>0</v>
      </c>
    </row>
    <row r="310" spans="1:11" ht="31.5" x14ac:dyDescent="0.25">
      <c r="A310" t="s">
        <v>907</v>
      </c>
      <c r="B310" s="10" t="s">
        <v>178</v>
      </c>
      <c r="C310" s="10" t="s">
        <v>183</v>
      </c>
      <c r="D310" s="60">
        <v>52</v>
      </c>
      <c r="E310" s="60">
        <v>14</v>
      </c>
      <c r="F310" s="60"/>
      <c r="G310" s="60"/>
      <c r="H310" s="60"/>
      <c r="I310" s="60"/>
      <c r="J310" s="22">
        <f t="shared" si="11"/>
        <v>66</v>
      </c>
      <c r="K310" s="10">
        <v>9</v>
      </c>
    </row>
    <row r="311" spans="1:11" ht="47.25" x14ac:dyDescent="0.25">
      <c r="A311" t="s">
        <v>907</v>
      </c>
      <c r="B311" s="10" t="s">
        <v>186</v>
      </c>
      <c r="C311" s="10" t="s">
        <v>188</v>
      </c>
      <c r="D311" s="60">
        <v>137</v>
      </c>
      <c r="E311" s="60">
        <v>26</v>
      </c>
      <c r="F311" s="60"/>
      <c r="G311" s="60"/>
      <c r="H311" s="60"/>
      <c r="I311" s="60"/>
      <c r="J311" s="22">
        <f t="shared" si="11"/>
        <v>163</v>
      </c>
      <c r="K311" s="10">
        <v>31</v>
      </c>
    </row>
    <row r="312" spans="1:11" ht="15.75" x14ac:dyDescent="0.25">
      <c r="A312" t="s">
        <v>907</v>
      </c>
      <c r="B312" s="10" t="s">
        <v>186</v>
      </c>
      <c r="C312" s="10" t="s">
        <v>189</v>
      </c>
      <c r="D312" s="60">
        <v>32</v>
      </c>
      <c r="E312" s="60">
        <v>6</v>
      </c>
      <c r="F312" s="60"/>
      <c r="G312" s="60"/>
      <c r="H312" s="60"/>
      <c r="I312" s="60"/>
      <c r="J312" s="22">
        <f t="shared" si="11"/>
        <v>38</v>
      </c>
      <c r="K312" s="10">
        <v>6</v>
      </c>
    </row>
    <row r="313" spans="1:11" ht="15.75" x14ac:dyDescent="0.25">
      <c r="A313" t="s">
        <v>907</v>
      </c>
      <c r="B313" s="10" t="s">
        <v>186</v>
      </c>
      <c r="C313" s="10" t="s">
        <v>190</v>
      </c>
      <c r="D313" s="60">
        <v>25</v>
      </c>
      <c r="E313" s="60">
        <v>4</v>
      </c>
      <c r="F313" s="60"/>
      <c r="G313" s="60"/>
      <c r="H313" s="60"/>
      <c r="I313" s="60"/>
      <c r="J313" s="22">
        <f t="shared" si="11"/>
        <v>29</v>
      </c>
      <c r="K313" s="10">
        <v>3</v>
      </c>
    </row>
    <row r="314" spans="1:11" ht="15.75" x14ac:dyDescent="0.25">
      <c r="A314" t="s">
        <v>907</v>
      </c>
      <c r="B314" s="10" t="s">
        <v>186</v>
      </c>
      <c r="C314" s="10" t="s">
        <v>191</v>
      </c>
      <c r="D314" s="60">
        <v>4</v>
      </c>
      <c r="E314" s="60">
        <v>4</v>
      </c>
      <c r="F314" s="60"/>
      <c r="G314" s="60"/>
      <c r="H314" s="60"/>
      <c r="I314" s="60"/>
      <c r="J314" s="22">
        <f t="shared" si="11"/>
        <v>8</v>
      </c>
      <c r="K314" s="10"/>
    </row>
    <row r="315" spans="1:11" ht="31.5" x14ac:dyDescent="0.25">
      <c r="A315" t="s">
        <v>907</v>
      </c>
      <c r="B315" s="10" t="s">
        <v>186</v>
      </c>
      <c r="C315" s="10" t="s">
        <v>192</v>
      </c>
      <c r="D315" s="60">
        <v>53</v>
      </c>
      <c r="E315" s="60">
        <v>5</v>
      </c>
      <c r="F315" s="60"/>
      <c r="G315" s="60"/>
      <c r="H315" s="60"/>
      <c r="I315" s="60"/>
      <c r="J315" s="22">
        <f t="shared" si="11"/>
        <v>58</v>
      </c>
      <c r="K315" s="10">
        <v>6</v>
      </c>
    </row>
    <row r="316" spans="1:11" ht="15.75" x14ac:dyDescent="0.25">
      <c r="A316" t="s">
        <v>907</v>
      </c>
      <c r="B316" s="10" t="s">
        <v>825</v>
      </c>
      <c r="C316" s="10" t="s">
        <v>826</v>
      </c>
      <c r="D316" s="60">
        <v>59</v>
      </c>
      <c r="E316" s="60"/>
      <c r="F316" s="60"/>
      <c r="G316" s="60"/>
      <c r="H316" s="60"/>
      <c r="I316" s="60"/>
      <c r="J316" s="22">
        <f>D316</f>
        <v>59</v>
      </c>
      <c r="K316" s="10">
        <v>20</v>
      </c>
    </row>
    <row r="317" spans="1:11" ht="15.75" x14ac:dyDescent="0.25">
      <c r="A317" t="s">
        <v>907</v>
      </c>
      <c r="B317" s="10" t="s">
        <v>825</v>
      </c>
      <c r="C317" s="10" t="s">
        <v>827</v>
      </c>
      <c r="D317" s="60">
        <v>0</v>
      </c>
      <c r="E317" s="60"/>
      <c r="F317" s="60"/>
      <c r="G317" s="60"/>
      <c r="H317" s="60"/>
      <c r="I317" s="60"/>
      <c r="J317" s="22">
        <f>D317</f>
        <v>0</v>
      </c>
      <c r="K317" s="10"/>
    </row>
    <row r="318" spans="1:11" ht="31.5" x14ac:dyDescent="0.25">
      <c r="A318" t="s">
        <v>907</v>
      </c>
      <c r="B318" s="10" t="s">
        <v>194</v>
      </c>
      <c r="C318" s="10" t="s">
        <v>195</v>
      </c>
      <c r="D318" s="60"/>
      <c r="E318" s="60">
        <v>16</v>
      </c>
      <c r="F318" s="60"/>
      <c r="G318" s="60"/>
      <c r="H318" s="60"/>
      <c r="I318" s="60"/>
      <c r="J318" s="22">
        <f>E318</f>
        <v>16</v>
      </c>
      <c r="K318" s="10"/>
    </row>
    <row r="319" spans="1:11" ht="47.25" x14ac:dyDescent="0.25">
      <c r="A319" t="s">
        <v>907</v>
      </c>
      <c r="B319" s="10" t="s">
        <v>198</v>
      </c>
      <c r="C319" s="10" t="s">
        <v>199</v>
      </c>
      <c r="D319" s="60">
        <v>20</v>
      </c>
      <c r="E319" s="60">
        <v>4</v>
      </c>
      <c r="F319" s="60"/>
      <c r="G319" s="60"/>
      <c r="H319" s="60"/>
      <c r="I319" s="60">
        <v>0</v>
      </c>
      <c r="J319" s="22">
        <f>I319+E319+D319</f>
        <v>24</v>
      </c>
      <c r="K319" s="10">
        <v>10</v>
      </c>
    </row>
    <row r="320" spans="1:11" ht="47.25" x14ac:dyDescent="0.25">
      <c r="A320" t="s">
        <v>907</v>
      </c>
      <c r="B320" s="10" t="s">
        <v>198</v>
      </c>
      <c r="C320" s="10" t="s">
        <v>200</v>
      </c>
      <c r="D320" s="60">
        <v>36</v>
      </c>
      <c r="E320" s="60">
        <v>5</v>
      </c>
      <c r="F320" s="60"/>
      <c r="G320" s="60"/>
      <c r="H320" s="60"/>
      <c r="I320" s="60">
        <v>0</v>
      </c>
      <c r="J320" s="22">
        <f>I320+E320+D320</f>
        <v>41</v>
      </c>
      <c r="K320" s="10">
        <v>18</v>
      </c>
    </row>
    <row r="321" spans="1:11" ht="15.75" x14ac:dyDescent="0.25">
      <c r="A321" t="s">
        <v>907</v>
      </c>
      <c r="B321" s="10" t="s">
        <v>198</v>
      </c>
      <c r="C321" s="10" t="s">
        <v>202</v>
      </c>
      <c r="D321" s="60">
        <v>24</v>
      </c>
      <c r="E321" s="60">
        <v>2</v>
      </c>
      <c r="F321" s="60"/>
      <c r="G321" s="60"/>
      <c r="H321" s="60"/>
      <c r="I321" s="60">
        <v>76</v>
      </c>
      <c r="J321" s="22">
        <f>I321+E321+D321</f>
        <v>102</v>
      </c>
      <c r="K321" s="10">
        <v>36</v>
      </c>
    </row>
    <row r="322" spans="1:11" ht="31.5" x14ac:dyDescent="0.25">
      <c r="A322" t="s">
        <v>907</v>
      </c>
      <c r="B322" s="10" t="s">
        <v>186</v>
      </c>
      <c r="C322" s="10" t="s">
        <v>356</v>
      </c>
      <c r="D322" s="60">
        <v>85</v>
      </c>
      <c r="E322" s="60">
        <v>39</v>
      </c>
      <c r="F322" s="60"/>
      <c r="G322" s="60"/>
      <c r="H322" s="60"/>
      <c r="I322" s="60"/>
      <c r="J322" s="22">
        <f t="shared" ref="J322:J327" si="12">E322+D322</f>
        <v>124</v>
      </c>
      <c r="K322" s="10">
        <v>22</v>
      </c>
    </row>
    <row r="323" spans="1:11" ht="15.75" x14ac:dyDescent="0.25">
      <c r="A323" t="s">
        <v>907</v>
      </c>
      <c r="B323" s="10" t="s">
        <v>186</v>
      </c>
      <c r="C323" s="10" t="s">
        <v>189</v>
      </c>
      <c r="D323" s="60">
        <v>9</v>
      </c>
      <c r="E323" s="60">
        <v>12</v>
      </c>
      <c r="F323" s="60"/>
      <c r="G323" s="60"/>
      <c r="H323" s="60"/>
      <c r="I323" s="60"/>
      <c r="J323" s="22">
        <f t="shared" si="12"/>
        <v>21</v>
      </c>
      <c r="K323" s="10">
        <v>3</v>
      </c>
    </row>
    <row r="324" spans="1:11" ht="15.75" x14ac:dyDescent="0.25">
      <c r="A324" t="s">
        <v>907</v>
      </c>
      <c r="B324" s="10" t="s">
        <v>186</v>
      </c>
      <c r="C324" s="10" t="s">
        <v>190</v>
      </c>
      <c r="D324" s="60">
        <v>7</v>
      </c>
      <c r="E324" s="60">
        <v>5</v>
      </c>
      <c r="F324" s="60"/>
      <c r="G324" s="60"/>
      <c r="H324" s="60"/>
      <c r="I324" s="60"/>
      <c r="J324" s="22">
        <f t="shared" si="12"/>
        <v>12</v>
      </c>
      <c r="K324" s="10">
        <v>2</v>
      </c>
    </row>
    <row r="325" spans="1:11" ht="31.5" x14ac:dyDescent="0.25">
      <c r="A325" t="s">
        <v>907</v>
      </c>
      <c r="B325" s="10" t="s">
        <v>186</v>
      </c>
      <c r="C325" s="10" t="s">
        <v>357</v>
      </c>
      <c r="D325" s="60">
        <v>7</v>
      </c>
      <c r="E325" s="60">
        <v>1</v>
      </c>
      <c r="F325" s="60"/>
      <c r="G325" s="60"/>
      <c r="H325" s="60"/>
      <c r="I325" s="60"/>
      <c r="J325" s="22">
        <f t="shared" si="12"/>
        <v>8</v>
      </c>
      <c r="K325" s="10">
        <v>0</v>
      </c>
    </row>
    <row r="326" spans="1:11" ht="15.75" x14ac:dyDescent="0.25">
      <c r="A326" t="s">
        <v>907</v>
      </c>
      <c r="B326" s="10" t="s">
        <v>186</v>
      </c>
      <c r="C326" s="10" t="s">
        <v>191</v>
      </c>
      <c r="D326" s="60">
        <v>1</v>
      </c>
      <c r="E326" s="60">
        <v>2</v>
      </c>
      <c r="F326" s="60"/>
      <c r="G326" s="60"/>
      <c r="H326" s="60"/>
      <c r="I326" s="60"/>
      <c r="J326" s="22">
        <f t="shared" si="12"/>
        <v>3</v>
      </c>
      <c r="K326" s="10">
        <v>0</v>
      </c>
    </row>
    <row r="327" spans="1:11" ht="15.75" x14ac:dyDescent="0.25">
      <c r="A327" t="s">
        <v>907</v>
      </c>
      <c r="B327" s="10" t="s">
        <v>186</v>
      </c>
      <c r="C327" s="10" t="s">
        <v>195</v>
      </c>
      <c r="D327" s="60">
        <v>10</v>
      </c>
      <c r="E327" s="60">
        <v>3</v>
      </c>
      <c r="F327" s="60"/>
      <c r="G327" s="60"/>
      <c r="H327" s="60"/>
      <c r="I327" s="60"/>
      <c r="J327" s="22">
        <f t="shared" si="12"/>
        <v>13</v>
      </c>
      <c r="K327" s="10">
        <v>3</v>
      </c>
    </row>
    <row r="328" spans="1:11" ht="31.5" x14ac:dyDescent="0.25">
      <c r="A328" t="s">
        <v>907</v>
      </c>
      <c r="B328" s="10" t="s">
        <v>374</v>
      </c>
      <c r="C328" s="10" t="s">
        <v>379</v>
      </c>
      <c r="D328" s="60">
        <v>0</v>
      </c>
      <c r="E328" s="60"/>
      <c r="F328" s="60">
        <v>0</v>
      </c>
      <c r="G328" s="60">
        <v>0</v>
      </c>
      <c r="H328" s="60"/>
      <c r="I328" s="60">
        <v>2</v>
      </c>
      <c r="J328" s="22">
        <f>I328+H328+G328+F328+E328+D328</f>
        <v>2</v>
      </c>
      <c r="K328" s="10">
        <v>2</v>
      </c>
    </row>
    <row r="329" spans="1:11" ht="31.5" x14ac:dyDescent="0.25">
      <c r="A329" t="s">
        <v>907</v>
      </c>
      <c r="B329" s="10" t="s">
        <v>398</v>
      </c>
      <c r="C329" s="10" t="s">
        <v>202</v>
      </c>
      <c r="D329" s="60"/>
      <c r="E329" s="60"/>
      <c r="F329" s="60">
        <v>20</v>
      </c>
      <c r="G329" s="60">
        <v>0</v>
      </c>
      <c r="H329" s="60"/>
      <c r="I329" s="60">
        <v>0</v>
      </c>
      <c r="J329" s="22">
        <f>I329+G329+F329+E329</f>
        <v>20</v>
      </c>
      <c r="K329" s="10">
        <v>0</v>
      </c>
    </row>
    <row r="330" spans="1:11" ht="31.5" x14ac:dyDescent="0.25">
      <c r="A330" t="s">
        <v>907</v>
      </c>
      <c r="B330" s="10" t="s">
        <v>430</v>
      </c>
      <c r="C330" s="10" t="s">
        <v>356</v>
      </c>
      <c r="D330" s="60">
        <v>129</v>
      </c>
      <c r="E330" s="60">
        <v>9</v>
      </c>
      <c r="F330" s="60"/>
      <c r="G330" s="60"/>
      <c r="H330" s="60"/>
      <c r="I330" s="60"/>
      <c r="J330" s="22">
        <f>E330+D330</f>
        <v>138</v>
      </c>
      <c r="K330" s="10">
        <v>30</v>
      </c>
    </row>
    <row r="331" spans="1:11" ht="15.75" x14ac:dyDescent="0.25">
      <c r="A331" t="s">
        <v>907</v>
      </c>
      <c r="B331" s="10" t="s">
        <v>430</v>
      </c>
      <c r="C331" s="10" t="s">
        <v>189</v>
      </c>
      <c r="D331" s="60">
        <v>24</v>
      </c>
      <c r="E331" s="60">
        <v>2</v>
      </c>
      <c r="F331" s="60"/>
      <c r="G331" s="60"/>
      <c r="H331" s="60"/>
      <c r="I331" s="60"/>
      <c r="J331" s="22">
        <f>E331+D331</f>
        <v>26</v>
      </c>
      <c r="K331" s="10">
        <v>6</v>
      </c>
    </row>
    <row r="332" spans="1:11" ht="15.75" x14ac:dyDescent="0.25">
      <c r="A332" t="s">
        <v>907</v>
      </c>
      <c r="B332" s="10" t="s">
        <v>430</v>
      </c>
      <c r="C332" s="10" t="s">
        <v>190</v>
      </c>
      <c r="D332" s="60">
        <v>15</v>
      </c>
      <c r="E332" s="60">
        <v>3</v>
      </c>
      <c r="F332" s="60"/>
      <c r="G332" s="60"/>
      <c r="H332" s="60"/>
      <c r="I332" s="60"/>
      <c r="J332" s="22">
        <f>E332+D332</f>
        <v>18</v>
      </c>
      <c r="K332" s="10">
        <v>8</v>
      </c>
    </row>
    <row r="333" spans="1:11" ht="15.75" x14ac:dyDescent="0.25">
      <c r="A333" t="s">
        <v>907</v>
      </c>
      <c r="B333" s="10" t="s">
        <v>430</v>
      </c>
      <c r="C333" s="10" t="s">
        <v>191</v>
      </c>
      <c r="D333" s="60">
        <v>2</v>
      </c>
      <c r="E333" s="60">
        <v>0</v>
      </c>
      <c r="F333" s="60"/>
      <c r="G333" s="60"/>
      <c r="H333" s="60"/>
      <c r="I333" s="60"/>
      <c r="J333" s="22">
        <f>E333+D333</f>
        <v>2</v>
      </c>
      <c r="K333" s="10">
        <v>1</v>
      </c>
    </row>
    <row r="334" spans="1:11" ht="63" x14ac:dyDescent="0.25">
      <c r="A334" t="s">
        <v>907</v>
      </c>
      <c r="B334" s="10" t="s">
        <v>564</v>
      </c>
      <c r="C334" s="10" t="s">
        <v>565</v>
      </c>
      <c r="D334" s="60">
        <v>33</v>
      </c>
      <c r="E334" s="60">
        <v>21</v>
      </c>
      <c r="F334" s="60"/>
      <c r="G334" s="60"/>
      <c r="H334" s="60"/>
      <c r="I334" s="60">
        <v>26</v>
      </c>
      <c r="J334" s="22">
        <f>I334+E334+D334</f>
        <v>80</v>
      </c>
      <c r="K334" s="10">
        <v>26</v>
      </c>
    </row>
    <row r="335" spans="1:11" ht="15.75" x14ac:dyDescent="0.25">
      <c r="A335" t="s">
        <v>907</v>
      </c>
      <c r="B335" s="10" t="s">
        <v>564</v>
      </c>
      <c r="C335" s="10" t="s">
        <v>566</v>
      </c>
      <c r="D335" s="60">
        <v>20</v>
      </c>
      <c r="E335" s="60">
        <v>19</v>
      </c>
      <c r="F335" s="60"/>
      <c r="G335" s="60"/>
      <c r="H335" s="60"/>
      <c r="I335" s="60">
        <v>25</v>
      </c>
      <c r="J335" s="22">
        <f>I335+E335+D335</f>
        <v>64</v>
      </c>
      <c r="K335" s="10">
        <v>26</v>
      </c>
    </row>
    <row r="336" spans="1:11" ht="15.75" x14ac:dyDescent="0.25">
      <c r="A336" s="119"/>
      <c r="B336" s="22"/>
      <c r="C336" s="22"/>
      <c r="D336" s="22">
        <f>SUM(D305:D335)</f>
        <v>919</v>
      </c>
      <c r="E336" s="22">
        <f>SUM(E305:E335)</f>
        <v>221</v>
      </c>
      <c r="F336" s="22">
        <f>SUM(F305:F335)</f>
        <v>20</v>
      </c>
      <c r="G336" s="22">
        <f>SUM(G305:G335)</f>
        <v>0</v>
      </c>
      <c r="H336" s="22"/>
      <c r="I336" s="22">
        <f>SUM(I305:I335)</f>
        <v>129</v>
      </c>
      <c r="J336" s="22">
        <f>SUM(J305:J335)</f>
        <v>1289</v>
      </c>
      <c r="K336" s="22">
        <f>SUM(K305:K335)</f>
        <v>293</v>
      </c>
    </row>
    <row r="337" spans="1:11" ht="15.75" x14ac:dyDescent="0.25">
      <c r="A337" s="119"/>
      <c r="B337" s="22"/>
      <c r="C337" s="22"/>
      <c r="D337" s="22">
        <v>919</v>
      </c>
      <c r="E337" s="22">
        <v>221</v>
      </c>
      <c r="F337" s="22">
        <v>20</v>
      </c>
      <c r="G337" s="22">
        <v>0</v>
      </c>
      <c r="H337" s="22"/>
      <c r="I337" s="22">
        <v>129</v>
      </c>
      <c r="J337" s="22">
        <v>1259</v>
      </c>
      <c r="K337" s="22">
        <v>293</v>
      </c>
    </row>
    <row r="338" spans="1:11" ht="15.75" x14ac:dyDescent="0.25">
      <c r="A338" t="s">
        <v>901</v>
      </c>
      <c r="B338" s="10" t="s">
        <v>374</v>
      </c>
      <c r="C338" s="10" t="s">
        <v>227</v>
      </c>
      <c r="D338" s="60">
        <v>0</v>
      </c>
      <c r="E338" s="60"/>
      <c r="F338" s="60">
        <v>0</v>
      </c>
      <c r="G338" s="60">
        <v>0</v>
      </c>
      <c r="H338" s="60"/>
      <c r="I338" s="60">
        <v>8</v>
      </c>
      <c r="J338" s="22">
        <f>I338+H338+G338+F338+E338+D338</f>
        <v>8</v>
      </c>
      <c r="K338" s="10">
        <v>2</v>
      </c>
    </row>
    <row r="339" spans="1:11" ht="31.5" x14ac:dyDescent="0.25">
      <c r="A339" t="s">
        <v>901</v>
      </c>
      <c r="B339" s="10" t="s">
        <v>520</v>
      </c>
      <c r="C339" s="10" t="s">
        <v>227</v>
      </c>
      <c r="D339" s="60"/>
      <c r="E339" s="60"/>
      <c r="F339" s="60">
        <v>162</v>
      </c>
      <c r="G339" s="60">
        <v>104</v>
      </c>
      <c r="H339" s="60"/>
      <c r="I339" s="60">
        <v>196</v>
      </c>
      <c r="J339" s="22">
        <f>I339+H339+G339+F339</f>
        <v>462</v>
      </c>
      <c r="K339" s="10">
        <v>261</v>
      </c>
    </row>
    <row r="340" spans="1:11" ht="31.5" x14ac:dyDescent="0.25">
      <c r="A340" t="s">
        <v>901</v>
      </c>
      <c r="B340" s="4" t="s">
        <v>63</v>
      </c>
      <c r="C340" s="10" t="s">
        <v>27</v>
      </c>
      <c r="D340" s="60">
        <v>142</v>
      </c>
      <c r="E340" s="60">
        <v>46</v>
      </c>
      <c r="F340" s="60">
        <v>145</v>
      </c>
      <c r="G340" s="60">
        <v>95</v>
      </c>
      <c r="H340" s="60"/>
      <c r="I340" s="60">
        <v>239</v>
      </c>
      <c r="J340" s="22">
        <f t="shared" ref="J340:J348" si="13">I340+H340+G340+F340+E340+D340</f>
        <v>667</v>
      </c>
      <c r="K340" s="10">
        <v>237</v>
      </c>
    </row>
    <row r="341" spans="1:11" ht="15.75" x14ac:dyDescent="0.25">
      <c r="A341" t="s">
        <v>901</v>
      </c>
      <c r="B341" s="4" t="s">
        <v>63</v>
      </c>
      <c r="C341" s="10" t="s">
        <v>28</v>
      </c>
      <c r="D341" s="60">
        <v>104</v>
      </c>
      <c r="E341" s="60">
        <v>42</v>
      </c>
      <c r="F341" s="60">
        <v>0</v>
      </c>
      <c r="G341" s="60">
        <v>8</v>
      </c>
      <c r="H341" s="60"/>
      <c r="I341" s="60">
        <v>0</v>
      </c>
      <c r="J341" s="22">
        <f t="shared" si="13"/>
        <v>154</v>
      </c>
      <c r="K341" s="10">
        <v>30</v>
      </c>
    </row>
    <row r="342" spans="1:11" ht="15.75" x14ac:dyDescent="0.25">
      <c r="A342" t="s">
        <v>901</v>
      </c>
      <c r="B342" s="4" t="s">
        <v>63</v>
      </c>
      <c r="C342" s="10" t="s">
        <v>29</v>
      </c>
      <c r="D342" s="60">
        <v>61</v>
      </c>
      <c r="E342" s="60">
        <v>0</v>
      </c>
      <c r="F342" s="60">
        <v>36</v>
      </c>
      <c r="G342" s="60">
        <v>14</v>
      </c>
      <c r="H342" s="60"/>
      <c r="I342" s="60">
        <v>81</v>
      </c>
      <c r="J342" s="22">
        <f t="shared" si="13"/>
        <v>192</v>
      </c>
      <c r="K342" s="10">
        <v>56</v>
      </c>
    </row>
    <row r="343" spans="1:11" ht="15.75" x14ac:dyDescent="0.25">
      <c r="A343" t="s">
        <v>901</v>
      </c>
      <c r="B343" s="4" t="s">
        <v>63</v>
      </c>
      <c r="C343" s="10" t="s">
        <v>30</v>
      </c>
      <c r="D343" s="60">
        <v>23</v>
      </c>
      <c r="E343" s="60">
        <v>0</v>
      </c>
      <c r="F343" s="60">
        <v>6</v>
      </c>
      <c r="G343" s="60">
        <v>9</v>
      </c>
      <c r="H343" s="60"/>
      <c r="I343" s="60">
        <v>32</v>
      </c>
      <c r="J343" s="22">
        <f t="shared" si="13"/>
        <v>70</v>
      </c>
      <c r="K343" s="10">
        <v>24</v>
      </c>
    </row>
    <row r="344" spans="1:11" ht="15.75" x14ac:dyDescent="0.25">
      <c r="A344" t="s">
        <v>901</v>
      </c>
      <c r="B344" s="4" t="s">
        <v>63</v>
      </c>
      <c r="C344" s="10" t="s">
        <v>31</v>
      </c>
      <c r="D344" s="60">
        <v>0</v>
      </c>
      <c r="E344" s="60">
        <v>0</v>
      </c>
      <c r="F344" s="60">
        <v>58</v>
      </c>
      <c r="G344" s="60">
        <v>24</v>
      </c>
      <c r="H344" s="60"/>
      <c r="I344" s="60">
        <v>0</v>
      </c>
      <c r="J344" s="22">
        <f t="shared" si="13"/>
        <v>82</v>
      </c>
      <c r="K344" s="10">
        <v>22</v>
      </c>
    </row>
    <row r="345" spans="1:11" ht="47.25" x14ac:dyDescent="0.25">
      <c r="A345" t="s">
        <v>901</v>
      </c>
      <c r="B345" s="10" t="s">
        <v>117</v>
      </c>
      <c r="C345" s="10" t="s">
        <v>122</v>
      </c>
      <c r="D345" s="60">
        <v>0</v>
      </c>
      <c r="E345" s="60">
        <v>50</v>
      </c>
      <c r="F345" s="60">
        <v>0</v>
      </c>
      <c r="G345" s="60">
        <v>0</v>
      </c>
      <c r="H345" s="60"/>
      <c r="I345" s="60">
        <v>73</v>
      </c>
      <c r="J345" s="22">
        <f t="shared" si="13"/>
        <v>123</v>
      </c>
      <c r="K345" s="10">
        <v>52</v>
      </c>
    </row>
    <row r="346" spans="1:11" ht="31.5" x14ac:dyDescent="0.25">
      <c r="A346" t="s">
        <v>901</v>
      </c>
      <c r="B346" s="10" t="s">
        <v>117</v>
      </c>
      <c r="C346" s="10" t="s">
        <v>123</v>
      </c>
      <c r="D346" s="60">
        <v>0</v>
      </c>
      <c r="E346" s="60">
        <v>0</v>
      </c>
      <c r="F346" s="60">
        <v>153</v>
      </c>
      <c r="G346" s="60">
        <v>21</v>
      </c>
      <c r="H346" s="60"/>
      <c r="I346" s="60">
        <v>232</v>
      </c>
      <c r="J346" s="22">
        <f t="shared" si="13"/>
        <v>406</v>
      </c>
      <c r="K346" s="10">
        <v>126</v>
      </c>
    </row>
    <row r="347" spans="1:11" ht="15.75" x14ac:dyDescent="0.25">
      <c r="A347" t="s">
        <v>901</v>
      </c>
      <c r="B347" s="10" t="s">
        <v>117</v>
      </c>
      <c r="C347" s="10" t="s">
        <v>31</v>
      </c>
      <c r="D347" s="60">
        <v>0</v>
      </c>
      <c r="E347" s="60">
        <v>0</v>
      </c>
      <c r="F347" s="60">
        <v>73</v>
      </c>
      <c r="G347" s="60">
        <v>16</v>
      </c>
      <c r="H347" s="60"/>
      <c r="I347" s="60">
        <v>0</v>
      </c>
      <c r="J347" s="22">
        <f t="shared" si="13"/>
        <v>89</v>
      </c>
      <c r="K347" s="10">
        <v>16</v>
      </c>
    </row>
    <row r="348" spans="1:11" ht="15.75" x14ac:dyDescent="0.25">
      <c r="A348" t="s">
        <v>901</v>
      </c>
      <c r="B348" s="10" t="s">
        <v>117</v>
      </c>
      <c r="C348" s="10" t="s">
        <v>29</v>
      </c>
      <c r="D348" s="60">
        <v>0</v>
      </c>
      <c r="E348" s="60">
        <v>0</v>
      </c>
      <c r="F348" s="60">
        <v>0</v>
      </c>
      <c r="G348" s="60">
        <v>0</v>
      </c>
      <c r="H348" s="60"/>
      <c r="I348" s="60">
        <v>87</v>
      </c>
      <c r="J348" s="22">
        <f t="shared" si="13"/>
        <v>87</v>
      </c>
      <c r="K348" s="10"/>
    </row>
    <row r="349" spans="1:11" ht="15.75" x14ac:dyDescent="0.25">
      <c r="A349" t="s">
        <v>901</v>
      </c>
      <c r="B349" s="10" t="s">
        <v>162</v>
      </c>
      <c r="C349" s="10" t="s">
        <v>30</v>
      </c>
      <c r="D349" s="60"/>
      <c r="E349" s="60">
        <v>61</v>
      </c>
      <c r="F349" s="60"/>
      <c r="G349" s="60"/>
      <c r="H349" s="60"/>
      <c r="I349" s="60"/>
      <c r="J349" s="22">
        <f>E349</f>
        <v>61</v>
      </c>
      <c r="K349" s="10">
        <v>14</v>
      </c>
    </row>
    <row r="350" spans="1:11" ht="47.25" x14ac:dyDescent="0.25">
      <c r="A350" t="s">
        <v>901</v>
      </c>
      <c r="B350" s="10" t="s">
        <v>218</v>
      </c>
      <c r="C350" s="10" t="s">
        <v>27</v>
      </c>
      <c r="D350" s="60"/>
      <c r="E350" s="60"/>
      <c r="F350" s="60">
        <v>120</v>
      </c>
      <c r="G350" s="60">
        <v>84</v>
      </c>
      <c r="H350" s="60">
        <v>13</v>
      </c>
      <c r="I350" s="60">
        <v>18</v>
      </c>
      <c r="J350" s="22">
        <f t="shared" ref="J350:J358" si="14">I350+H350+G350+F350</f>
        <v>235</v>
      </c>
      <c r="K350" s="10"/>
    </row>
    <row r="351" spans="1:11" ht="47.25" x14ac:dyDescent="0.25">
      <c r="A351" t="s">
        <v>901</v>
      </c>
      <c r="B351" s="10" t="s">
        <v>218</v>
      </c>
      <c r="C351" s="10" t="s">
        <v>29</v>
      </c>
      <c r="D351" s="60"/>
      <c r="E351" s="60"/>
      <c r="F351" s="60">
        <v>70</v>
      </c>
      <c r="G351" s="60">
        <v>63</v>
      </c>
      <c r="H351" s="60"/>
      <c r="I351" s="60">
        <v>9</v>
      </c>
      <c r="J351" s="22">
        <f t="shared" si="14"/>
        <v>142</v>
      </c>
      <c r="K351" s="10"/>
    </row>
    <row r="352" spans="1:11" ht="47.25" x14ac:dyDescent="0.25">
      <c r="A352" t="s">
        <v>901</v>
      </c>
      <c r="B352" s="10" t="s">
        <v>218</v>
      </c>
      <c r="C352" s="10" t="s">
        <v>227</v>
      </c>
      <c r="D352" s="60"/>
      <c r="E352" s="60"/>
      <c r="F352" s="60">
        <v>33</v>
      </c>
      <c r="G352" s="60">
        <v>26</v>
      </c>
      <c r="H352" s="60"/>
      <c r="I352" s="60"/>
      <c r="J352" s="22">
        <f t="shared" si="14"/>
        <v>59</v>
      </c>
      <c r="K352" s="10"/>
    </row>
    <row r="353" spans="1:11" ht="31.5" x14ac:dyDescent="0.25">
      <c r="A353" t="s">
        <v>901</v>
      </c>
      <c r="B353" s="10" t="s">
        <v>262</v>
      </c>
      <c r="C353" s="10" t="s">
        <v>27</v>
      </c>
      <c r="D353" s="60"/>
      <c r="E353" s="60"/>
      <c r="F353" s="60">
        <v>238</v>
      </c>
      <c r="G353" s="60">
        <v>133</v>
      </c>
      <c r="H353" s="60">
        <v>113</v>
      </c>
      <c r="I353" s="60"/>
      <c r="J353" s="22">
        <f t="shared" si="14"/>
        <v>484</v>
      </c>
      <c r="K353" s="10">
        <v>178</v>
      </c>
    </row>
    <row r="354" spans="1:11" ht="15.75" x14ac:dyDescent="0.25">
      <c r="A354" t="s">
        <v>901</v>
      </c>
      <c r="B354" s="10" t="s">
        <v>262</v>
      </c>
      <c r="C354" s="10" t="s">
        <v>29</v>
      </c>
      <c r="D354" s="60"/>
      <c r="E354" s="60"/>
      <c r="F354" s="60">
        <v>40</v>
      </c>
      <c r="G354" s="60">
        <v>47</v>
      </c>
      <c r="H354" s="60">
        <v>33</v>
      </c>
      <c r="I354" s="60"/>
      <c r="J354" s="22">
        <f t="shared" si="14"/>
        <v>120</v>
      </c>
      <c r="K354" s="10">
        <v>22</v>
      </c>
    </row>
    <row r="355" spans="1:11" ht="15.75" x14ac:dyDescent="0.25">
      <c r="A355" t="s">
        <v>901</v>
      </c>
      <c r="B355" s="10" t="s">
        <v>262</v>
      </c>
      <c r="C355" s="10" t="s">
        <v>31</v>
      </c>
      <c r="D355" s="60"/>
      <c r="E355" s="60"/>
      <c r="F355" s="60">
        <v>109</v>
      </c>
      <c r="G355" s="60">
        <v>26</v>
      </c>
      <c r="H355" s="60">
        <v>0</v>
      </c>
      <c r="I355" s="60"/>
      <c r="J355" s="22">
        <f t="shared" si="14"/>
        <v>135</v>
      </c>
      <c r="K355" s="10">
        <v>53</v>
      </c>
    </row>
    <row r="356" spans="1:11" ht="31.5" x14ac:dyDescent="0.25">
      <c r="A356" t="s">
        <v>901</v>
      </c>
      <c r="B356" s="10" t="s">
        <v>262</v>
      </c>
      <c r="C356" s="10" t="s">
        <v>263</v>
      </c>
      <c r="D356" s="60"/>
      <c r="E356" s="60"/>
      <c r="F356" s="60">
        <v>11</v>
      </c>
      <c r="G356" s="60">
        <v>15</v>
      </c>
      <c r="H356" s="60">
        <v>0</v>
      </c>
      <c r="I356" s="60"/>
      <c r="J356" s="22">
        <f t="shared" si="14"/>
        <v>26</v>
      </c>
      <c r="K356" s="10"/>
    </row>
    <row r="357" spans="1:11" ht="31.5" x14ac:dyDescent="0.25">
      <c r="A357" t="s">
        <v>901</v>
      </c>
      <c r="B357" s="10" t="s">
        <v>262</v>
      </c>
      <c r="C357" s="10" t="s">
        <v>264</v>
      </c>
      <c r="D357" s="60"/>
      <c r="E357" s="60"/>
      <c r="F357" s="60">
        <v>16</v>
      </c>
      <c r="G357" s="60">
        <v>21</v>
      </c>
      <c r="H357" s="60">
        <v>0</v>
      </c>
      <c r="I357" s="60"/>
      <c r="J357" s="22">
        <f t="shared" si="14"/>
        <v>37</v>
      </c>
      <c r="K357" s="10">
        <v>0</v>
      </c>
    </row>
    <row r="358" spans="1:11" ht="31.5" x14ac:dyDescent="0.25">
      <c r="A358" t="s">
        <v>901</v>
      </c>
      <c r="B358" s="10" t="s">
        <v>268</v>
      </c>
      <c r="C358" s="10" t="s">
        <v>272</v>
      </c>
      <c r="D358" s="60"/>
      <c r="E358" s="60"/>
      <c r="F358" s="60">
        <v>23</v>
      </c>
      <c r="G358" s="60">
        <v>7</v>
      </c>
      <c r="H358" s="60"/>
      <c r="I358" s="60">
        <v>0</v>
      </c>
      <c r="J358" s="22">
        <f t="shared" si="14"/>
        <v>30</v>
      </c>
      <c r="K358" s="10">
        <v>0</v>
      </c>
    </row>
    <row r="359" spans="1:11" ht="15.75" x14ac:dyDescent="0.25">
      <c r="A359" t="s">
        <v>901</v>
      </c>
      <c r="B359" s="10" t="s">
        <v>302</v>
      </c>
      <c r="C359" s="10" t="s">
        <v>31</v>
      </c>
      <c r="D359" s="60"/>
      <c r="E359" s="60"/>
      <c r="F359" s="60">
        <v>178</v>
      </c>
      <c r="G359" s="60">
        <v>37</v>
      </c>
      <c r="H359" s="60"/>
      <c r="I359" s="60"/>
      <c r="J359" s="22">
        <f>G359+F359</f>
        <v>215</v>
      </c>
      <c r="K359" s="10">
        <v>55</v>
      </c>
    </row>
    <row r="360" spans="1:11" ht="31.5" x14ac:dyDescent="0.25">
      <c r="A360" t="s">
        <v>901</v>
      </c>
      <c r="B360" s="10" t="s">
        <v>305</v>
      </c>
      <c r="C360" s="10" t="s">
        <v>306</v>
      </c>
      <c r="D360" s="60"/>
      <c r="E360" s="60"/>
      <c r="F360" s="60">
        <v>135</v>
      </c>
      <c r="G360" s="60"/>
      <c r="H360" s="60"/>
      <c r="I360" s="60"/>
      <c r="J360" s="22">
        <v>135</v>
      </c>
      <c r="K360" s="10">
        <v>30</v>
      </c>
    </row>
    <row r="361" spans="1:11" ht="31.5" x14ac:dyDescent="0.25">
      <c r="A361" t="s">
        <v>901</v>
      </c>
      <c r="B361" s="10" t="s">
        <v>309</v>
      </c>
      <c r="C361" s="10" t="s">
        <v>227</v>
      </c>
      <c r="D361" s="60"/>
      <c r="E361" s="60"/>
      <c r="F361" s="60">
        <v>21</v>
      </c>
      <c r="G361" s="60">
        <v>21</v>
      </c>
      <c r="H361" s="60"/>
      <c r="I361" s="60">
        <v>0</v>
      </c>
      <c r="J361" s="22">
        <f>I361+G361+F361</f>
        <v>42</v>
      </c>
      <c r="K361" s="10">
        <v>10</v>
      </c>
    </row>
    <row r="362" spans="1:11" ht="31.5" x14ac:dyDescent="0.25">
      <c r="A362" t="s">
        <v>901</v>
      </c>
      <c r="B362" s="10" t="s">
        <v>319</v>
      </c>
      <c r="C362" s="10" t="s">
        <v>29</v>
      </c>
      <c r="D362" s="60"/>
      <c r="E362" s="60">
        <v>81</v>
      </c>
      <c r="F362" s="60"/>
      <c r="G362" s="60"/>
      <c r="H362" s="60"/>
      <c r="I362" s="60"/>
      <c r="J362" s="22">
        <f>E362</f>
        <v>81</v>
      </c>
      <c r="K362" s="10">
        <v>32</v>
      </c>
    </row>
    <row r="363" spans="1:11" ht="31.5" x14ac:dyDescent="0.25">
      <c r="A363" t="s">
        <v>901</v>
      </c>
      <c r="B363" s="10" t="s">
        <v>343</v>
      </c>
      <c r="C363" s="10" t="s">
        <v>27</v>
      </c>
      <c r="D363" s="60">
        <v>50</v>
      </c>
      <c r="E363" s="60">
        <v>49</v>
      </c>
      <c r="F363" s="60">
        <v>0</v>
      </c>
      <c r="G363" s="60">
        <v>0</v>
      </c>
      <c r="H363" s="60"/>
      <c r="I363" s="60">
        <v>35</v>
      </c>
      <c r="J363" s="22">
        <f t="shared" ref="J363:J368" si="15">I363+H363+G363+F363+E363+D363</f>
        <v>134</v>
      </c>
      <c r="K363" s="10">
        <v>59</v>
      </c>
    </row>
    <row r="364" spans="1:11" ht="15.75" x14ac:dyDescent="0.25">
      <c r="A364" t="s">
        <v>901</v>
      </c>
      <c r="B364" s="10" t="s">
        <v>343</v>
      </c>
      <c r="C364" s="10" t="s">
        <v>29</v>
      </c>
      <c r="D364" s="60">
        <v>0</v>
      </c>
      <c r="E364" s="60">
        <v>0</v>
      </c>
      <c r="F364" s="60">
        <v>14</v>
      </c>
      <c r="G364" s="60">
        <v>21</v>
      </c>
      <c r="H364" s="60"/>
      <c r="I364" s="60">
        <v>32</v>
      </c>
      <c r="J364" s="22">
        <f t="shared" si="15"/>
        <v>67</v>
      </c>
      <c r="K364" s="10">
        <v>23</v>
      </c>
    </row>
    <row r="365" spans="1:11" ht="15.75" x14ac:dyDescent="0.25">
      <c r="A365" t="s">
        <v>901</v>
      </c>
      <c r="B365" s="10" t="s">
        <v>343</v>
      </c>
      <c r="C365" s="10" t="s">
        <v>306</v>
      </c>
      <c r="D365" s="60">
        <v>0</v>
      </c>
      <c r="E365" s="60">
        <v>0</v>
      </c>
      <c r="F365" s="60">
        <v>8</v>
      </c>
      <c r="G365" s="60">
        <v>14</v>
      </c>
      <c r="H365" s="60"/>
      <c r="I365" s="60">
        <v>16</v>
      </c>
      <c r="J365" s="22">
        <f t="shared" si="15"/>
        <v>38</v>
      </c>
      <c r="K365" s="10">
        <v>6</v>
      </c>
    </row>
    <row r="366" spans="1:11" ht="31.5" x14ac:dyDescent="0.25">
      <c r="A366" t="s">
        <v>901</v>
      </c>
      <c r="B366" s="10" t="s">
        <v>349</v>
      </c>
      <c r="C366" s="10" t="s">
        <v>27</v>
      </c>
      <c r="D366" s="60">
        <v>155</v>
      </c>
      <c r="E366" s="60">
        <v>86</v>
      </c>
      <c r="F366" s="60">
        <v>76</v>
      </c>
      <c r="G366" s="60">
        <v>0</v>
      </c>
      <c r="H366" s="60"/>
      <c r="I366" s="60">
        <v>160</v>
      </c>
      <c r="J366" s="22">
        <f t="shared" si="15"/>
        <v>477</v>
      </c>
      <c r="K366" s="10">
        <v>144</v>
      </c>
    </row>
    <row r="367" spans="1:11" ht="15.75" x14ac:dyDescent="0.25">
      <c r="A367" t="s">
        <v>901</v>
      </c>
      <c r="B367" s="10" t="s">
        <v>349</v>
      </c>
      <c r="C367" s="10" t="s">
        <v>306</v>
      </c>
      <c r="D367" s="60">
        <v>44</v>
      </c>
      <c r="E367" s="60">
        <v>0</v>
      </c>
      <c r="F367" s="60">
        <v>1</v>
      </c>
      <c r="G367" s="60">
        <v>0</v>
      </c>
      <c r="H367" s="60"/>
      <c r="I367" s="60">
        <v>0</v>
      </c>
      <c r="J367" s="22">
        <f t="shared" si="15"/>
        <v>45</v>
      </c>
      <c r="K367" s="10">
        <v>0</v>
      </c>
    </row>
    <row r="368" spans="1:11" ht="15.75" x14ac:dyDescent="0.25">
      <c r="A368" t="s">
        <v>901</v>
      </c>
      <c r="B368" s="10" t="s">
        <v>349</v>
      </c>
      <c r="C368" s="10" t="s">
        <v>31</v>
      </c>
      <c r="D368" s="60">
        <v>0</v>
      </c>
      <c r="E368" s="60">
        <v>0</v>
      </c>
      <c r="F368" s="60">
        <v>6</v>
      </c>
      <c r="G368" s="60">
        <v>11</v>
      </c>
      <c r="H368" s="60"/>
      <c r="I368" s="60">
        <v>0</v>
      </c>
      <c r="J368" s="22">
        <f t="shared" si="15"/>
        <v>17</v>
      </c>
      <c r="K368" s="10">
        <v>0</v>
      </c>
    </row>
    <row r="369" spans="1:11" ht="31.5" x14ac:dyDescent="0.25">
      <c r="A369" t="s">
        <v>901</v>
      </c>
      <c r="B369" s="10" t="s">
        <v>361</v>
      </c>
      <c r="C369" s="10" t="s">
        <v>123</v>
      </c>
      <c r="D369" s="60"/>
      <c r="E369" s="60"/>
      <c r="F369" s="60">
        <v>23</v>
      </c>
      <c r="G369" s="60">
        <v>115</v>
      </c>
      <c r="H369" s="60"/>
      <c r="I369" s="60">
        <v>92</v>
      </c>
      <c r="J369" s="22">
        <f>I369+H369+G369+F369</f>
        <v>230</v>
      </c>
      <c r="K369" s="10">
        <v>70</v>
      </c>
    </row>
    <row r="370" spans="1:11" ht="31.5" x14ac:dyDescent="0.25">
      <c r="A370" t="s">
        <v>901</v>
      </c>
      <c r="B370" s="10" t="s">
        <v>361</v>
      </c>
      <c r="C370" s="10" t="s">
        <v>31</v>
      </c>
      <c r="D370" s="60"/>
      <c r="E370" s="60"/>
      <c r="F370" s="60">
        <v>23</v>
      </c>
      <c r="G370" s="60">
        <v>46</v>
      </c>
      <c r="H370" s="60"/>
      <c r="I370" s="60">
        <v>0</v>
      </c>
      <c r="J370" s="22">
        <f>I370+H370+G370+F370</f>
        <v>69</v>
      </c>
      <c r="K370" s="10">
        <v>12</v>
      </c>
    </row>
    <row r="371" spans="1:11" ht="31.5" x14ac:dyDescent="0.25">
      <c r="A371" t="s">
        <v>901</v>
      </c>
      <c r="B371" s="10" t="s">
        <v>374</v>
      </c>
      <c r="C371" s="10" t="s">
        <v>27</v>
      </c>
      <c r="D371" s="60">
        <v>61</v>
      </c>
      <c r="E371" s="60"/>
      <c r="F371" s="60">
        <v>30</v>
      </c>
      <c r="G371" s="60">
        <v>34</v>
      </c>
      <c r="H371" s="60"/>
      <c r="I371" s="60">
        <v>128</v>
      </c>
      <c r="J371" s="22">
        <f>I371+H371+G371+F371+E371+D371</f>
        <v>253</v>
      </c>
      <c r="K371" s="10">
        <v>93</v>
      </c>
    </row>
    <row r="372" spans="1:11" ht="15.75" x14ac:dyDescent="0.25">
      <c r="A372" t="s">
        <v>901</v>
      </c>
      <c r="B372" s="10" t="s">
        <v>374</v>
      </c>
      <c r="C372" s="10" t="s">
        <v>29</v>
      </c>
      <c r="D372" s="60">
        <v>48</v>
      </c>
      <c r="E372" s="60"/>
      <c r="F372" s="60">
        <v>5</v>
      </c>
      <c r="G372" s="60">
        <v>12</v>
      </c>
      <c r="H372" s="60"/>
      <c r="I372" s="60">
        <v>122</v>
      </c>
      <c r="J372" s="22">
        <f>I372+H372+G372+F372+E372+D372</f>
        <v>187</v>
      </c>
      <c r="K372" s="10">
        <v>65</v>
      </c>
    </row>
    <row r="373" spans="1:11" ht="15.75" x14ac:dyDescent="0.25">
      <c r="A373" t="s">
        <v>901</v>
      </c>
      <c r="B373" s="10" t="s">
        <v>374</v>
      </c>
      <c r="C373" s="10" t="s">
        <v>30</v>
      </c>
      <c r="D373" s="60">
        <v>38</v>
      </c>
      <c r="E373" s="60"/>
      <c r="F373" s="60">
        <v>2</v>
      </c>
      <c r="G373" s="60">
        <v>7</v>
      </c>
      <c r="H373" s="60"/>
      <c r="I373" s="60">
        <v>77</v>
      </c>
      <c r="J373" s="22">
        <f>I373+H373+G373+F373+E373+D373</f>
        <v>124</v>
      </c>
      <c r="K373" s="10">
        <v>102</v>
      </c>
    </row>
    <row r="374" spans="1:11" ht="15.75" x14ac:dyDescent="0.25">
      <c r="A374" t="s">
        <v>901</v>
      </c>
      <c r="B374" s="10" t="s">
        <v>374</v>
      </c>
      <c r="C374" s="10" t="s">
        <v>31</v>
      </c>
      <c r="D374" s="60">
        <v>0</v>
      </c>
      <c r="E374" s="60"/>
      <c r="F374" s="60">
        <v>12</v>
      </c>
      <c r="G374" s="60">
        <v>8</v>
      </c>
      <c r="H374" s="60"/>
      <c r="I374" s="60">
        <v>0</v>
      </c>
      <c r="J374" s="22">
        <f>I374+H374+G374+F374+E374+D374</f>
        <v>20</v>
      </c>
      <c r="K374" s="10">
        <v>8</v>
      </c>
    </row>
    <row r="375" spans="1:11" ht="31.5" x14ac:dyDescent="0.25">
      <c r="A375" t="s">
        <v>901</v>
      </c>
      <c r="B375" s="10" t="s">
        <v>398</v>
      </c>
      <c r="C375" s="10" t="s">
        <v>27</v>
      </c>
      <c r="D375" s="60"/>
      <c r="E375" s="60"/>
      <c r="F375" s="60">
        <v>20</v>
      </c>
      <c r="G375" s="60">
        <v>109</v>
      </c>
      <c r="H375" s="60"/>
      <c r="I375" s="60">
        <v>124</v>
      </c>
      <c r="J375" s="22">
        <f>I375+G375+F375+E375</f>
        <v>253</v>
      </c>
      <c r="K375" s="10">
        <v>82</v>
      </c>
    </row>
    <row r="376" spans="1:11" ht="31.5" x14ac:dyDescent="0.25">
      <c r="A376" t="s">
        <v>901</v>
      </c>
      <c r="B376" s="10" t="s">
        <v>398</v>
      </c>
      <c r="C376" s="10" t="s">
        <v>396</v>
      </c>
      <c r="D376" s="60"/>
      <c r="E376" s="60"/>
      <c r="F376" s="60">
        <v>25</v>
      </c>
      <c r="G376" s="60">
        <v>58</v>
      </c>
      <c r="H376" s="60"/>
      <c r="I376" s="60">
        <v>91</v>
      </c>
      <c r="J376" s="22">
        <f>I376+G376+F376+E376</f>
        <v>174</v>
      </c>
      <c r="K376" s="10">
        <v>79</v>
      </c>
    </row>
    <row r="377" spans="1:11" ht="31.5" x14ac:dyDescent="0.25">
      <c r="A377" t="s">
        <v>901</v>
      </c>
      <c r="B377" s="10" t="s">
        <v>398</v>
      </c>
      <c r="C377" s="10" t="s">
        <v>227</v>
      </c>
      <c r="D377" s="60"/>
      <c r="E377" s="60"/>
      <c r="F377" s="60">
        <v>25</v>
      </c>
      <c r="G377" s="60">
        <v>0</v>
      </c>
      <c r="H377" s="60"/>
      <c r="I377" s="60">
        <v>0</v>
      </c>
      <c r="J377" s="22">
        <f>I377+G377+F377+E377</f>
        <v>25</v>
      </c>
      <c r="K377" s="10">
        <v>25</v>
      </c>
    </row>
    <row r="378" spans="1:11" ht="31.5" x14ac:dyDescent="0.25">
      <c r="A378" t="s">
        <v>901</v>
      </c>
      <c r="B378" s="10" t="s">
        <v>398</v>
      </c>
      <c r="C378" s="10" t="s">
        <v>306</v>
      </c>
      <c r="D378" s="60"/>
      <c r="E378" s="60"/>
      <c r="F378" s="60">
        <v>12</v>
      </c>
      <c r="G378" s="60">
        <v>33</v>
      </c>
      <c r="H378" s="60"/>
      <c r="I378" s="60">
        <v>0</v>
      </c>
      <c r="J378" s="22">
        <f>I378+G378+F378+E378</f>
        <v>45</v>
      </c>
      <c r="K378" s="10">
        <v>16</v>
      </c>
    </row>
    <row r="379" spans="1:11" ht="31.5" x14ac:dyDescent="0.25">
      <c r="A379" t="s">
        <v>901</v>
      </c>
      <c r="B379" s="10" t="s">
        <v>398</v>
      </c>
      <c r="C379" s="10" t="s">
        <v>31</v>
      </c>
      <c r="D379" s="60"/>
      <c r="E379" s="60"/>
      <c r="F379" s="60">
        <v>29</v>
      </c>
      <c r="G379" s="60">
        <v>46</v>
      </c>
      <c r="H379" s="60"/>
      <c r="I379" s="60">
        <v>0</v>
      </c>
      <c r="J379" s="22">
        <f>I379+G379+F379+E379</f>
        <v>75</v>
      </c>
      <c r="K379" s="10">
        <v>18</v>
      </c>
    </row>
    <row r="380" spans="1:11" ht="15.75" x14ac:dyDescent="0.25">
      <c r="A380" t="s">
        <v>901</v>
      </c>
      <c r="B380" s="10" t="s">
        <v>414</v>
      </c>
      <c r="C380" s="10" t="s">
        <v>29</v>
      </c>
      <c r="D380" s="60">
        <v>0</v>
      </c>
      <c r="E380" s="60"/>
      <c r="F380" s="60">
        <v>17</v>
      </c>
      <c r="G380" s="60">
        <v>5</v>
      </c>
      <c r="H380" s="60">
        <v>9</v>
      </c>
      <c r="I380" s="60">
        <v>65</v>
      </c>
      <c r="J380" s="22">
        <f t="shared" ref="J380:J386" si="16">I380+H380+G380+F380+E380+D380</f>
        <v>96</v>
      </c>
      <c r="K380" s="10"/>
    </row>
    <row r="381" spans="1:11" ht="31.5" x14ac:dyDescent="0.25">
      <c r="A381" t="s">
        <v>901</v>
      </c>
      <c r="B381" s="10" t="s">
        <v>414</v>
      </c>
      <c r="C381" s="10" t="s">
        <v>27</v>
      </c>
      <c r="D381" s="60">
        <v>76</v>
      </c>
      <c r="E381" s="60"/>
      <c r="F381" s="60">
        <v>169</v>
      </c>
      <c r="G381" s="60">
        <v>80</v>
      </c>
      <c r="H381" s="60">
        <v>36</v>
      </c>
      <c r="I381" s="60">
        <v>252</v>
      </c>
      <c r="J381" s="22">
        <f t="shared" si="16"/>
        <v>613</v>
      </c>
      <c r="K381" s="10">
        <v>175</v>
      </c>
    </row>
    <row r="382" spans="1:11" ht="31.5" x14ac:dyDescent="0.25">
      <c r="A382" t="s">
        <v>901</v>
      </c>
      <c r="B382" s="10" t="s">
        <v>417</v>
      </c>
      <c r="C382" s="10" t="s">
        <v>27</v>
      </c>
      <c r="D382" s="60">
        <v>198</v>
      </c>
      <c r="E382" s="60">
        <v>48</v>
      </c>
      <c r="F382" s="60">
        <v>327</v>
      </c>
      <c r="G382" s="60">
        <v>169</v>
      </c>
      <c r="H382" s="60"/>
      <c r="I382" s="60">
        <v>731</v>
      </c>
      <c r="J382" s="22">
        <f t="shared" si="16"/>
        <v>1473</v>
      </c>
      <c r="K382" s="10">
        <v>470</v>
      </c>
    </row>
    <row r="383" spans="1:11" ht="31.5" x14ac:dyDescent="0.25">
      <c r="A383" t="s">
        <v>901</v>
      </c>
      <c r="B383" s="10" t="s">
        <v>417</v>
      </c>
      <c r="C383" s="10" t="s">
        <v>29</v>
      </c>
      <c r="D383" s="60">
        <v>88</v>
      </c>
      <c r="E383" s="60">
        <v>45</v>
      </c>
      <c r="F383" s="60">
        <v>55</v>
      </c>
      <c r="G383" s="60">
        <v>27</v>
      </c>
      <c r="H383" s="60"/>
      <c r="I383" s="60">
        <v>372</v>
      </c>
      <c r="J383" s="22">
        <f t="shared" si="16"/>
        <v>587</v>
      </c>
      <c r="K383" s="10">
        <v>221</v>
      </c>
    </row>
    <row r="384" spans="1:11" ht="31.5" x14ac:dyDescent="0.25">
      <c r="A384" t="s">
        <v>901</v>
      </c>
      <c r="B384" s="10" t="s">
        <v>421</v>
      </c>
      <c r="C384" s="10" t="s">
        <v>27</v>
      </c>
      <c r="D384" s="60">
        <v>73</v>
      </c>
      <c r="E384" s="60"/>
      <c r="F384" s="60">
        <v>265</v>
      </c>
      <c r="G384" s="60">
        <v>145</v>
      </c>
      <c r="H384" s="60"/>
      <c r="I384" s="60">
        <v>320</v>
      </c>
      <c r="J384" s="22">
        <f t="shared" si="16"/>
        <v>803</v>
      </c>
      <c r="K384" s="10">
        <v>274</v>
      </c>
    </row>
    <row r="385" spans="1:11" ht="31.5" x14ac:dyDescent="0.25">
      <c r="A385" t="s">
        <v>901</v>
      </c>
      <c r="B385" s="10" t="s">
        <v>421</v>
      </c>
      <c r="C385" s="10" t="s">
        <v>29</v>
      </c>
      <c r="D385" s="60">
        <v>0</v>
      </c>
      <c r="E385" s="60"/>
      <c r="F385" s="60">
        <v>83</v>
      </c>
      <c r="G385" s="60">
        <v>42</v>
      </c>
      <c r="H385" s="60"/>
      <c r="I385" s="60">
        <v>120</v>
      </c>
      <c r="J385" s="22">
        <f t="shared" si="16"/>
        <v>245</v>
      </c>
      <c r="K385" s="10">
        <v>87</v>
      </c>
    </row>
    <row r="386" spans="1:11" ht="31.5" x14ac:dyDescent="0.25">
      <c r="A386" t="s">
        <v>901</v>
      </c>
      <c r="B386" s="10" t="s">
        <v>421</v>
      </c>
      <c r="C386" s="10" t="s">
        <v>422</v>
      </c>
      <c r="D386" s="60">
        <v>0</v>
      </c>
      <c r="E386" s="60"/>
      <c r="F386" s="60">
        <v>139</v>
      </c>
      <c r="G386" s="60">
        <v>72</v>
      </c>
      <c r="H386" s="60"/>
      <c r="I386" s="60">
        <v>0</v>
      </c>
      <c r="J386" s="22">
        <f t="shared" si="16"/>
        <v>211</v>
      </c>
      <c r="K386" s="10">
        <v>77</v>
      </c>
    </row>
    <row r="387" spans="1:11" ht="31.5" x14ac:dyDescent="0.25">
      <c r="A387" t="s">
        <v>901</v>
      </c>
      <c r="B387" s="10" t="s">
        <v>437</v>
      </c>
      <c r="C387" s="10" t="s">
        <v>27</v>
      </c>
      <c r="D387" s="60"/>
      <c r="E387" s="60"/>
      <c r="F387" s="60">
        <v>69</v>
      </c>
      <c r="G387" s="60">
        <v>24</v>
      </c>
      <c r="H387" s="60"/>
      <c r="I387" s="60">
        <v>89</v>
      </c>
      <c r="J387" s="22">
        <f t="shared" ref="J387:J392" si="17">I387+H387+G387+F387</f>
        <v>182</v>
      </c>
      <c r="K387" s="10">
        <v>52</v>
      </c>
    </row>
    <row r="388" spans="1:11" ht="31.5" x14ac:dyDescent="0.25">
      <c r="A388" t="s">
        <v>901</v>
      </c>
      <c r="B388" s="30" t="s">
        <v>440</v>
      </c>
      <c r="C388" s="10" t="s">
        <v>27</v>
      </c>
      <c r="D388" s="60"/>
      <c r="E388" s="60"/>
      <c r="F388" s="60">
        <v>73</v>
      </c>
      <c r="G388" s="60">
        <v>50</v>
      </c>
      <c r="H388" s="60"/>
      <c r="I388" s="60">
        <v>49</v>
      </c>
      <c r="J388" s="22">
        <f t="shared" si="17"/>
        <v>172</v>
      </c>
      <c r="K388" s="10">
        <v>87</v>
      </c>
    </row>
    <row r="389" spans="1:11" ht="24" x14ac:dyDescent="0.25">
      <c r="A389" t="s">
        <v>901</v>
      </c>
      <c r="B389" s="30" t="s">
        <v>440</v>
      </c>
      <c r="C389" s="10" t="s">
        <v>29</v>
      </c>
      <c r="D389" s="60"/>
      <c r="E389" s="60"/>
      <c r="F389" s="60">
        <v>57</v>
      </c>
      <c r="G389" s="60">
        <v>41</v>
      </c>
      <c r="H389" s="60"/>
      <c r="I389" s="60">
        <v>30</v>
      </c>
      <c r="J389" s="22">
        <f t="shared" si="17"/>
        <v>128</v>
      </c>
      <c r="K389" s="10">
        <v>56</v>
      </c>
    </row>
    <row r="390" spans="1:11" ht="31.5" x14ac:dyDescent="0.25">
      <c r="A390" t="s">
        <v>901</v>
      </c>
      <c r="B390" s="10" t="s">
        <v>452</v>
      </c>
      <c r="C390" s="10" t="s">
        <v>29</v>
      </c>
      <c r="D390" s="60"/>
      <c r="E390" s="60"/>
      <c r="F390" s="60">
        <v>69</v>
      </c>
      <c r="G390" s="60">
        <v>33</v>
      </c>
      <c r="H390" s="60"/>
      <c r="I390" s="60">
        <v>167</v>
      </c>
      <c r="J390" s="22">
        <f t="shared" si="17"/>
        <v>269</v>
      </c>
      <c r="K390" s="10">
        <v>80</v>
      </c>
    </row>
    <row r="391" spans="1:11" ht="31.5" x14ac:dyDescent="0.25">
      <c r="A391" t="s">
        <v>901</v>
      </c>
      <c r="B391" s="10" t="s">
        <v>452</v>
      </c>
      <c r="C391" s="10" t="s">
        <v>27</v>
      </c>
      <c r="D391" s="60"/>
      <c r="E391" s="60"/>
      <c r="F391" s="60">
        <v>698</v>
      </c>
      <c r="G391" s="60">
        <v>448</v>
      </c>
      <c r="H391" s="60"/>
      <c r="I391" s="60">
        <v>0</v>
      </c>
      <c r="J391" s="22">
        <f t="shared" si="17"/>
        <v>1146</v>
      </c>
      <c r="K391" s="10">
        <v>448</v>
      </c>
    </row>
    <row r="392" spans="1:11" ht="31.5" x14ac:dyDescent="0.25">
      <c r="A392" t="s">
        <v>901</v>
      </c>
      <c r="B392" s="10" t="s">
        <v>452</v>
      </c>
      <c r="C392" s="10" t="s">
        <v>306</v>
      </c>
      <c r="D392" s="60"/>
      <c r="E392" s="60"/>
      <c r="F392" s="60">
        <v>61</v>
      </c>
      <c r="G392" s="60">
        <v>0</v>
      </c>
      <c r="H392" s="60"/>
      <c r="I392" s="60">
        <v>0</v>
      </c>
      <c r="J392" s="22">
        <f t="shared" si="17"/>
        <v>61</v>
      </c>
      <c r="K392" s="10">
        <v>18</v>
      </c>
    </row>
    <row r="393" spans="1:11" ht="30" x14ac:dyDescent="0.25">
      <c r="A393" t="s">
        <v>901</v>
      </c>
      <c r="B393" s="11" t="s">
        <v>466</v>
      </c>
      <c r="C393" s="10" t="s">
        <v>31</v>
      </c>
      <c r="D393" s="60"/>
      <c r="E393" s="60"/>
      <c r="F393" s="60">
        <v>527</v>
      </c>
      <c r="G393" s="60">
        <v>168</v>
      </c>
      <c r="H393" s="60"/>
      <c r="I393" s="60"/>
      <c r="J393" s="22">
        <f>G393+F393</f>
        <v>695</v>
      </c>
      <c r="K393" s="10">
        <v>226</v>
      </c>
    </row>
    <row r="394" spans="1:11" ht="47.25" x14ac:dyDescent="0.25">
      <c r="A394" t="s">
        <v>901</v>
      </c>
      <c r="B394" s="10" t="s">
        <v>492</v>
      </c>
      <c r="C394" s="10" t="s">
        <v>505</v>
      </c>
      <c r="D394" s="60">
        <v>0</v>
      </c>
      <c r="E394" s="60"/>
      <c r="F394" s="60">
        <v>0</v>
      </c>
      <c r="G394" s="60">
        <v>0</v>
      </c>
      <c r="H394" s="60">
        <v>10</v>
      </c>
      <c r="I394" s="60">
        <v>4</v>
      </c>
      <c r="J394" s="22">
        <f>I394+H394+G394+F394+E394+D394</f>
        <v>14</v>
      </c>
      <c r="K394" s="10">
        <v>9</v>
      </c>
    </row>
    <row r="395" spans="1:11" ht="47.25" x14ac:dyDescent="0.25">
      <c r="A395" t="s">
        <v>901</v>
      </c>
      <c r="B395" s="10" t="s">
        <v>492</v>
      </c>
      <c r="C395" s="10" t="s">
        <v>494</v>
      </c>
      <c r="D395" s="60">
        <v>0</v>
      </c>
      <c r="E395" s="60"/>
      <c r="F395" s="60">
        <v>0</v>
      </c>
      <c r="G395" s="60">
        <v>0</v>
      </c>
      <c r="H395" s="60">
        <v>2</v>
      </c>
      <c r="I395" s="60">
        <v>3</v>
      </c>
      <c r="J395" s="22">
        <f>I395+H395+G395+F395+E395+D395</f>
        <v>5</v>
      </c>
      <c r="K395" s="10">
        <v>1</v>
      </c>
    </row>
    <row r="396" spans="1:11" ht="31.5" x14ac:dyDescent="0.25">
      <c r="A396" t="s">
        <v>901</v>
      </c>
      <c r="B396" s="10" t="s">
        <v>508</v>
      </c>
      <c r="C396" s="10" t="s">
        <v>509</v>
      </c>
      <c r="D396" s="60">
        <v>78</v>
      </c>
      <c r="E396" s="60"/>
      <c r="F396" s="60">
        <v>8</v>
      </c>
      <c r="G396" s="60">
        <v>36</v>
      </c>
      <c r="H396" s="60"/>
      <c r="I396" s="60">
        <v>59</v>
      </c>
      <c r="J396" s="22">
        <f>I396+H396+G396+F396+E396+D396</f>
        <v>181</v>
      </c>
      <c r="K396" s="10">
        <v>59</v>
      </c>
    </row>
    <row r="397" spans="1:11" ht="31.5" x14ac:dyDescent="0.25">
      <c r="A397" t="s">
        <v>901</v>
      </c>
      <c r="B397" s="10" t="s">
        <v>508</v>
      </c>
      <c r="C397" s="10" t="s">
        <v>510</v>
      </c>
      <c r="D397" s="60">
        <v>0</v>
      </c>
      <c r="E397" s="60"/>
      <c r="F397" s="60">
        <v>24</v>
      </c>
      <c r="G397" s="60">
        <v>33</v>
      </c>
      <c r="H397" s="60"/>
      <c r="I397" s="60">
        <v>58</v>
      </c>
      <c r="J397" s="22">
        <f>I397+H397+G397+F397+E397+D397</f>
        <v>115</v>
      </c>
      <c r="K397" s="10">
        <v>45</v>
      </c>
    </row>
    <row r="398" spans="1:11" ht="31.5" x14ac:dyDescent="0.25">
      <c r="A398" t="s">
        <v>901</v>
      </c>
      <c r="B398" s="10" t="s">
        <v>508</v>
      </c>
      <c r="C398" s="10" t="s">
        <v>511</v>
      </c>
      <c r="D398" s="60">
        <v>58</v>
      </c>
      <c r="E398" s="60"/>
      <c r="F398" s="60">
        <v>2</v>
      </c>
      <c r="G398" s="60">
        <v>12</v>
      </c>
      <c r="H398" s="60"/>
      <c r="I398" s="60">
        <v>0</v>
      </c>
      <c r="J398" s="22">
        <f>I398+H398+G398+F398+E398+D398</f>
        <v>72</v>
      </c>
      <c r="K398" s="10">
        <v>27</v>
      </c>
    </row>
    <row r="399" spans="1:11" ht="31.5" x14ac:dyDescent="0.25">
      <c r="A399" t="s">
        <v>901</v>
      </c>
      <c r="B399" s="10" t="s">
        <v>520</v>
      </c>
      <c r="C399" s="10" t="s">
        <v>521</v>
      </c>
      <c r="D399" s="60"/>
      <c r="E399" s="60"/>
      <c r="F399" s="60">
        <v>25</v>
      </c>
      <c r="G399" s="60">
        <v>15</v>
      </c>
      <c r="H399" s="60"/>
      <c r="I399" s="60">
        <v>25</v>
      </c>
      <c r="J399" s="22">
        <f>I399+H399+G399+F399</f>
        <v>65</v>
      </c>
      <c r="K399" s="10"/>
    </row>
    <row r="400" spans="1:11" ht="31.5" x14ac:dyDescent="0.25">
      <c r="A400" t="s">
        <v>901</v>
      </c>
      <c r="B400" s="30" t="s">
        <v>829</v>
      </c>
      <c r="C400" s="10" t="s">
        <v>637</v>
      </c>
      <c r="D400" s="60"/>
      <c r="E400" s="60"/>
      <c r="F400" s="60">
        <v>77</v>
      </c>
      <c r="G400" s="60">
        <v>126</v>
      </c>
      <c r="H400" s="60"/>
      <c r="I400" s="60"/>
      <c r="J400" s="16">
        <f>G400+F400</f>
        <v>203</v>
      </c>
      <c r="K400" s="10">
        <v>79</v>
      </c>
    </row>
    <row r="401" spans="1:11" ht="24" x14ac:dyDescent="0.25">
      <c r="A401" t="s">
        <v>901</v>
      </c>
      <c r="B401" s="30" t="s">
        <v>829</v>
      </c>
      <c r="C401" s="10" t="s">
        <v>29</v>
      </c>
      <c r="D401" s="60"/>
      <c r="E401" s="60"/>
      <c r="F401" s="60">
        <v>0</v>
      </c>
      <c r="G401" s="60">
        <v>19</v>
      </c>
      <c r="H401" s="60"/>
      <c r="I401" s="60"/>
      <c r="J401" s="16">
        <f>G401+F401</f>
        <v>19</v>
      </c>
      <c r="K401" s="10">
        <v>0</v>
      </c>
    </row>
    <row r="402" spans="1:11" ht="31.5" x14ac:dyDescent="0.25">
      <c r="A402" t="s">
        <v>901</v>
      </c>
      <c r="B402" s="10" t="s">
        <v>524</v>
      </c>
      <c r="C402" s="10" t="s">
        <v>27</v>
      </c>
      <c r="D402" s="60"/>
      <c r="E402" s="60"/>
      <c r="F402" s="60">
        <v>0</v>
      </c>
      <c r="G402" s="60">
        <v>48</v>
      </c>
      <c r="H402" s="60"/>
      <c r="I402" s="60">
        <v>81</v>
      </c>
      <c r="J402" s="22">
        <f>I402+H402+G402+F402</f>
        <v>129</v>
      </c>
      <c r="K402" s="10">
        <v>55</v>
      </c>
    </row>
    <row r="403" spans="1:11" ht="31.5" x14ac:dyDescent="0.25">
      <c r="A403" t="s">
        <v>901</v>
      </c>
      <c r="B403" s="10" t="s">
        <v>524</v>
      </c>
      <c r="C403" s="10" t="s">
        <v>29</v>
      </c>
      <c r="D403" s="60"/>
      <c r="E403" s="60"/>
      <c r="F403" s="60">
        <v>0</v>
      </c>
      <c r="G403" s="60">
        <v>28</v>
      </c>
      <c r="H403" s="60"/>
      <c r="I403" s="60">
        <v>72</v>
      </c>
      <c r="J403" s="22">
        <f>I403+H403+G403+F403</f>
        <v>100</v>
      </c>
      <c r="K403" s="10">
        <v>28</v>
      </c>
    </row>
    <row r="404" spans="1:11" ht="31.5" x14ac:dyDescent="0.25">
      <c r="A404" t="s">
        <v>901</v>
      </c>
      <c r="B404" s="10" t="s">
        <v>527</v>
      </c>
      <c r="C404" s="10" t="s">
        <v>27</v>
      </c>
      <c r="D404" s="60"/>
      <c r="E404" s="60"/>
      <c r="F404" s="60">
        <v>88</v>
      </c>
      <c r="G404" s="60">
        <v>4</v>
      </c>
      <c r="H404" s="60">
        <v>2</v>
      </c>
      <c r="I404" s="60">
        <v>72</v>
      </c>
      <c r="J404" s="22">
        <f>I404+H404+G404+F404</f>
        <v>166</v>
      </c>
      <c r="K404" s="10">
        <v>48</v>
      </c>
    </row>
    <row r="405" spans="1:11" ht="31.5" x14ac:dyDescent="0.25">
      <c r="A405" t="s">
        <v>901</v>
      </c>
      <c r="B405" s="10" t="s">
        <v>527</v>
      </c>
      <c r="C405" s="10" t="s">
        <v>29</v>
      </c>
      <c r="D405" s="60"/>
      <c r="E405" s="60"/>
      <c r="F405" s="60">
        <v>71</v>
      </c>
      <c r="G405" s="60">
        <v>0</v>
      </c>
      <c r="H405" s="60">
        <v>0</v>
      </c>
      <c r="I405" s="60">
        <v>0</v>
      </c>
      <c r="J405" s="22">
        <f>I405+H405+G405+F405</f>
        <v>71</v>
      </c>
      <c r="K405" s="10">
        <v>30</v>
      </c>
    </row>
    <row r="406" spans="1:11" ht="31.5" x14ac:dyDescent="0.25">
      <c r="A406" t="s">
        <v>901</v>
      </c>
      <c r="B406" s="10" t="s">
        <v>527</v>
      </c>
      <c r="C406" s="10" t="s">
        <v>31</v>
      </c>
      <c r="D406" s="60"/>
      <c r="E406" s="60"/>
      <c r="F406" s="60">
        <v>47</v>
      </c>
      <c r="G406" s="60">
        <v>0</v>
      </c>
      <c r="H406" s="60">
        <v>0</v>
      </c>
      <c r="I406" s="60">
        <v>0</v>
      </c>
      <c r="J406" s="22">
        <f>I406+H406+G406+F406</f>
        <v>47</v>
      </c>
      <c r="K406" s="10">
        <v>0</v>
      </c>
    </row>
    <row r="407" spans="1:11" ht="31.5" x14ac:dyDescent="0.25">
      <c r="A407" t="s">
        <v>901</v>
      </c>
      <c r="B407" s="10" t="s">
        <v>532</v>
      </c>
      <c r="C407" s="10" t="s">
        <v>27</v>
      </c>
      <c r="D407" s="60">
        <v>74</v>
      </c>
      <c r="E407" s="60"/>
      <c r="F407" s="60">
        <v>65</v>
      </c>
      <c r="G407" s="60"/>
      <c r="H407" s="60"/>
      <c r="I407" s="60">
        <v>135</v>
      </c>
      <c r="J407" s="22">
        <f>I407+F407+D407</f>
        <v>274</v>
      </c>
      <c r="K407" s="10">
        <v>92</v>
      </c>
    </row>
    <row r="408" spans="1:11" ht="31.5" x14ac:dyDescent="0.25">
      <c r="A408" t="s">
        <v>901</v>
      </c>
      <c r="B408" s="10" t="s">
        <v>532</v>
      </c>
      <c r="C408" s="10" t="s">
        <v>536</v>
      </c>
      <c r="D408" s="60">
        <v>0</v>
      </c>
      <c r="E408" s="60"/>
      <c r="F408" s="60">
        <v>24</v>
      </c>
      <c r="G408" s="60"/>
      <c r="H408" s="60"/>
      <c r="I408" s="60">
        <v>93</v>
      </c>
      <c r="J408" s="22">
        <f>I408+F408+D408</f>
        <v>117</v>
      </c>
      <c r="K408" s="10">
        <v>46</v>
      </c>
    </row>
    <row r="409" spans="1:11" ht="31.5" x14ac:dyDescent="0.25">
      <c r="A409" t="s">
        <v>901</v>
      </c>
      <c r="B409" s="10" t="s">
        <v>537</v>
      </c>
      <c r="C409" s="10" t="s">
        <v>538</v>
      </c>
      <c r="D409" s="60">
        <v>19</v>
      </c>
      <c r="E409" s="60">
        <v>25</v>
      </c>
      <c r="F409" s="60">
        <v>27</v>
      </c>
      <c r="G409" s="60">
        <v>41</v>
      </c>
      <c r="H409" s="60"/>
      <c r="I409" s="60"/>
      <c r="J409" s="22">
        <f>I409+H409+G409+F409+E409+D409</f>
        <v>112</v>
      </c>
      <c r="K409" s="10">
        <v>40</v>
      </c>
    </row>
    <row r="410" spans="1:11" ht="31.5" x14ac:dyDescent="0.25">
      <c r="A410" t="s">
        <v>901</v>
      </c>
      <c r="B410" s="10" t="s">
        <v>541</v>
      </c>
      <c r="C410" s="10" t="s">
        <v>29</v>
      </c>
      <c r="D410" s="60"/>
      <c r="E410" s="60"/>
      <c r="F410" s="60">
        <v>57</v>
      </c>
      <c r="G410" s="60">
        <v>27</v>
      </c>
      <c r="H410" s="60"/>
      <c r="I410" s="60">
        <v>90</v>
      </c>
      <c r="J410" s="22">
        <f>I410+G410+F410+E410+D410</f>
        <v>174</v>
      </c>
      <c r="K410" s="10">
        <v>47</v>
      </c>
    </row>
    <row r="411" spans="1:11" ht="31.5" x14ac:dyDescent="0.25">
      <c r="A411" t="s">
        <v>901</v>
      </c>
      <c r="B411" s="10" t="s">
        <v>541</v>
      </c>
      <c r="C411" s="10" t="s">
        <v>542</v>
      </c>
      <c r="D411" s="60"/>
      <c r="E411" s="60"/>
      <c r="F411" s="60">
        <v>76</v>
      </c>
      <c r="G411" s="60">
        <v>49</v>
      </c>
      <c r="H411" s="60"/>
      <c r="I411" s="60">
        <v>0</v>
      </c>
      <c r="J411" s="22">
        <f>I411+G411+F411+E411+D411</f>
        <v>125</v>
      </c>
      <c r="K411" s="10">
        <v>50</v>
      </c>
    </row>
    <row r="412" spans="1:11" ht="31.5" x14ac:dyDescent="0.25">
      <c r="A412" t="s">
        <v>901</v>
      </c>
      <c r="B412" s="10" t="s">
        <v>541</v>
      </c>
      <c r="C412" s="10" t="s">
        <v>543</v>
      </c>
      <c r="D412" s="60"/>
      <c r="E412" s="60"/>
      <c r="F412" s="60">
        <v>9</v>
      </c>
      <c r="G412" s="60">
        <v>0</v>
      </c>
      <c r="H412" s="60"/>
      <c r="I412" s="60">
        <v>0</v>
      </c>
      <c r="J412" s="22">
        <f>I412+G412+F412+E412+D412</f>
        <v>9</v>
      </c>
      <c r="K412" s="10">
        <v>9</v>
      </c>
    </row>
    <row r="413" spans="1:11" ht="31.5" x14ac:dyDescent="0.25">
      <c r="A413" t="s">
        <v>901</v>
      </c>
      <c r="B413" s="10" t="s">
        <v>541</v>
      </c>
      <c r="C413" s="10" t="s">
        <v>27</v>
      </c>
      <c r="D413" s="60">
        <v>145</v>
      </c>
      <c r="E413" s="60">
        <v>71</v>
      </c>
      <c r="F413" s="60">
        <v>257</v>
      </c>
      <c r="G413" s="60">
        <v>194</v>
      </c>
      <c r="H413" s="60"/>
      <c r="I413" s="60">
        <v>121</v>
      </c>
      <c r="J413" s="22">
        <f>I413+G413+F413+E413+D413</f>
        <v>788</v>
      </c>
      <c r="K413" s="10">
        <v>179</v>
      </c>
    </row>
    <row r="414" spans="1:11" ht="31.5" x14ac:dyDescent="0.25">
      <c r="A414" t="s">
        <v>901</v>
      </c>
      <c r="B414" s="10" t="s">
        <v>541</v>
      </c>
      <c r="C414" s="10" t="s">
        <v>548</v>
      </c>
      <c r="D414" s="60"/>
      <c r="E414" s="60"/>
      <c r="F414" s="60">
        <v>50</v>
      </c>
      <c r="G414" s="60">
        <v>4</v>
      </c>
      <c r="H414" s="60"/>
      <c r="I414" s="60">
        <v>35</v>
      </c>
      <c r="J414" s="22">
        <f>I414+G414+F414+E414+D414</f>
        <v>89</v>
      </c>
      <c r="K414" s="10">
        <v>33</v>
      </c>
    </row>
    <row r="415" spans="1:11" ht="31.5" x14ac:dyDescent="0.25">
      <c r="A415" t="s">
        <v>901</v>
      </c>
      <c r="B415" s="10" t="s">
        <v>571</v>
      </c>
      <c r="C415" s="10" t="s">
        <v>27</v>
      </c>
      <c r="D415" s="60"/>
      <c r="E415" s="60"/>
      <c r="F415" s="60">
        <v>24</v>
      </c>
      <c r="G415" s="60">
        <v>43</v>
      </c>
      <c r="H415" s="60"/>
      <c r="I415" s="60">
        <v>79</v>
      </c>
      <c r="J415" s="22">
        <f>I415+G415+F415</f>
        <v>146</v>
      </c>
      <c r="K415" s="10">
        <v>50</v>
      </c>
    </row>
    <row r="416" spans="1:11" ht="31.5" x14ac:dyDescent="0.25">
      <c r="A416" t="s">
        <v>901</v>
      </c>
      <c r="B416" s="10" t="s">
        <v>571</v>
      </c>
      <c r="C416" s="10" t="s">
        <v>29</v>
      </c>
      <c r="D416" s="60"/>
      <c r="E416" s="60"/>
      <c r="F416" s="60"/>
      <c r="G416" s="60">
        <v>0</v>
      </c>
      <c r="H416" s="60"/>
      <c r="I416" s="60">
        <v>58</v>
      </c>
      <c r="J416" s="22">
        <f>I416+G416+F416</f>
        <v>58</v>
      </c>
      <c r="K416" s="10">
        <v>18</v>
      </c>
    </row>
    <row r="417" spans="1:11" ht="31.5" x14ac:dyDescent="0.25">
      <c r="A417" t="s">
        <v>901</v>
      </c>
      <c r="B417" s="10" t="s">
        <v>574</v>
      </c>
      <c r="C417" s="10" t="s">
        <v>27</v>
      </c>
      <c r="D417" s="60"/>
      <c r="E417" s="60"/>
      <c r="F417" s="60">
        <v>16</v>
      </c>
      <c r="G417" s="60">
        <v>50</v>
      </c>
      <c r="H417" s="60"/>
      <c r="I417" s="60">
        <v>59</v>
      </c>
      <c r="J417" s="22">
        <f>I417+G417+F417</f>
        <v>125</v>
      </c>
      <c r="K417" s="10">
        <v>52</v>
      </c>
    </row>
    <row r="418" spans="1:11" ht="47.25" x14ac:dyDescent="0.25">
      <c r="A418" t="s">
        <v>901</v>
      </c>
      <c r="B418" s="10" t="s">
        <v>834</v>
      </c>
      <c r="C418" s="10" t="s">
        <v>837</v>
      </c>
      <c r="D418" s="60"/>
      <c r="E418" s="60"/>
      <c r="F418" s="60">
        <v>20</v>
      </c>
      <c r="G418" s="60">
        <v>16</v>
      </c>
      <c r="H418" s="60"/>
      <c r="I418" s="60"/>
      <c r="J418" s="22">
        <f t="shared" ref="J418:J426" si="18">G418+F418</f>
        <v>36</v>
      </c>
      <c r="K418" s="4">
        <v>16</v>
      </c>
    </row>
    <row r="419" spans="1:11" ht="15.75" x14ac:dyDescent="0.25">
      <c r="A419" t="s">
        <v>901</v>
      </c>
      <c r="B419" s="10" t="s">
        <v>834</v>
      </c>
      <c r="C419" s="10" t="s">
        <v>838</v>
      </c>
      <c r="D419" s="60"/>
      <c r="E419" s="60"/>
      <c r="F419" s="60">
        <v>34</v>
      </c>
      <c r="G419" s="60">
        <v>30</v>
      </c>
      <c r="H419" s="60"/>
      <c r="I419" s="60"/>
      <c r="J419" s="22">
        <f t="shared" si="18"/>
        <v>64</v>
      </c>
      <c r="K419" s="4">
        <v>30</v>
      </c>
    </row>
    <row r="420" spans="1:11" ht="31.5" x14ac:dyDescent="0.25">
      <c r="A420" t="s">
        <v>901</v>
      </c>
      <c r="B420" s="10" t="s">
        <v>603</v>
      </c>
      <c r="C420" s="10" t="s">
        <v>607</v>
      </c>
      <c r="D420" s="60"/>
      <c r="E420" s="60"/>
      <c r="F420" s="60">
        <v>71</v>
      </c>
      <c r="G420" s="60">
        <v>38</v>
      </c>
      <c r="H420" s="60"/>
      <c r="I420" s="60"/>
      <c r="J420" s="22">
        <f t="shared" si="18"/>
        <v>109</v>
      </c>
      <c r="K420" s="10">
        <v>63</v>
      </c>
    </row>
    <row r="421" spans="1:11" ht="31.5" x14ac:dyDescent="0.25">
      <c r="A421" t="s">
        <v>901</v>
      </c>
      <c r="B421" s="10" t="s">
        <v>603</v>
      </c>
      <c r="C421" s="10" t="s">
        <v>29</v>
      </c>
      <c r="D421" s="60"/>
      <c r="E421" s="60"/>
      <c r="F421" s="60">
        <v>16</v>
      </c>
      <c r="G421" s="60">
        <v>23</v>
      </c>
      <c r="H421" s="60"/>
      <c r="I421" s="60"/>
      <c r="J421" s="22">
        <f t="shared" si="18"/>
        <v>39</v>
      </c>
      <c r="K421" s="10"/>
    </row>
    <row r="422" spans="1:11" ht="31.5" x14ac:dyDescent="0.25">
      <c r="A422" t="s">
        <v>901</v>
      </c>
      <c r="B422" s="10" t="s">
        <v>603</v>
      </c>
      <c r="C422" s="10" t="s">
        <v>608</v>
      </c>
      <c r="D422" s="60"/>
      <c r="E422" s="60"/>
      <c r="F422" s="60">
        <v>0</v>
      </c>
      <c r="G422" s="60">
        <v>7</v>
      </c>
      <c r="H422" s="60"/>
      <c r="I422" s="60"/>
      <c r="J422" s="22">
        <f t="shared" si="18"/>
        <v>7</v>
      </c>
      <c r="K422" s="10"/>
    </row>
    <row r="423" spans="1:11" ht="31.5" x14ac:dyDescent="0.25">
      <c r="A423" t="s">
        <v>901</v>
      </c>
      <c r="B423" s="10" t="s">
        <v>616</v>
      </c>
      <c r="C423" s="10" t="s">
        <v>27</v>
      </c>
      <c r="D423" s="60"/>
      <c r="E423" s="60"/>
      <c r="F423" s="60">
        <v>39</v>
      </c>
      <c r="G423" s="60">
        <v>12</v>
      </c>
      <c r="H423" s="60"/>
      <c r="I423" s="60"/>
      <c r="J423" s="22">
        <f t="shared" si="18"/>
        <v>51</v>
      </c>
      <c r="K423" s="10">
        <v>13</v>
      </c>
    </row>
    <row r="424" spans="1:11" ht="31.5" x14ac:dyDescent="0.25">
      <c r="A424" t="s">
        <v>901</v>
      </c>
      <c r="B424" s="10" t="s">
        <v>616</v>
      </c>
      <c r="C424" s="10" t="s">
        <v>618</v>
      </c>
      <c r="D424" s="60"/>
      <c r="E424" s="60"/>
      <c r="F424" s="60">
        <v>77</v>
      </c>
      <c r="G424" s="60">
        <v>48</v>
      </c>
      <c r="H424" s="60"/>
      <c r="I424" s="60"/>
      <c r="J424" s="22">
        <f t="shared" si="18"/>
        <v>125</v>
      </c>
      <c r="K424" s="10">
        <v>53</v>
      </c>
    </row>
    <row r="425" spans="1:11" ht="31.5" x14ac:dyDescent="0.25">
      <c r="A425" t="s">
        <v>901</v>
      </c>
      <c r="B425" s="10" t="s">
        <v>616</v>
      </c>
      <c r="C425" s="10" t="s">
        <v>619</v>
      </c>
      <c r="D425" s="60"/>
      <c r="E425" s="60"/>
      <c r="F425" s="60">
        <v>66</v>
      </c>
      <c r="G425" s="60">
        <v>19</v>
      </c>
      <c r="H425" s="60"/>
      <c r="I425" s="60"/>
      <c r="J425" s="22">
        <f t="shared" si="18"/>
        <v>85</v>
      </c>
      <c r="K425" s="10">
        <v>19</v>
      </c>
    </row>
    <row r="426" spans="1:11" ht="31.5" x14ac:dyDescent="0.25">
      <c r="A426" t="s">
        <v>901</v>
      </c>
      <c r="B426" s="10" t="s">
        <v>632</v>
      </c>
      <c r="C426" s="10" t="s">
        <v>31</v>
      </c>
      <c r="D426" s="60"/>
      <c r="E426" s="60"/>
      <c r="F426" s="60">
        <v>40</v>
      </c>
      <c r="G426" s="60">
        <v>14</v>
      </c>
      <c r="H426" s="60"/>
      <c r="I426" s="60"/>
      <c r="J426" s="22">
        <f t="shared" si="18"/>
        <v>54</v>
      </c>
      <c r="K426" s="10">
        <v>0</v>
      </c>
    </row>
    <row r="427" spans="1:11" ht="31.5" x14ac:dyDescent="0.25">
      <c r="A427" t="s">
        <v>901</v>
      </c>
      <c r="B427" s="10" t="s">
        <v>636</v>
      </c>
      <c r="C427" s="10" t="s">
        <v>637</v>
      </c>
      <c r="D427" s="60"/>
      <c r="E427" s="60"/>
      <c r="F427" s="60">
        <v>111</v>
      </c>
      <c r="G427" s="60"/>
      <c r="H427" s="60"/>
      <c r="I427" s="60"/>
      <c r="J427" s="22">
        <f>F427</f>
        <v>111</v>
      </c>
      <c r="K427" s="10">
        <v>38</v>
      </c>
    </row>
    <row r="428" spans="1:11" ht="24" x14ac:dyDescent="0.25">
      <c r="A428" t="s">
        <v>901</v>
      </c>
      <c r="B428" s="30" t="s">
        <v>661</v>
      </c>
      <c r="C428" s="10" t="s">
        <v>29</v>
      </c>
      <c r="D428" s="60"/>
      <c r="E428" s="60"/>
      <c r="F428" s="60">
        <v>44</v>
      </c>
      <c r="G428" s="60"/>
      <c r="H428" s="60"/>
      <c r="I428" s="60"/>
      <c r="J428" s="22">
        <f>F428</f>
        <v>44</v>
      </c>
      <c r="K428" s="10">
        <v>11</v>
      </c>
    </row>
    <row r="429" spans="1:11" ht="31.5" x14ac:dyDescent="0.25">
      <c r="A429" t="s">
        <v>901</v>
      </c>
      <c r="B429" s="10" t="s">
        <v>689</v>
      </c>
      <c r="C429" s="10" t="s">
        <v>690</v>
      </c>
      <c r="D429" s="60"/>
      <c r="E429" s="60"/>
      <c r="F429" s="105">
        <v>121</v>
      </c>
      <c r="G429" s="105">
        <v>17</v>
      </c>
      <c r="H429" s="60"/>
      <c r="I429" s="60"/>
      <c r="J429" s="38">
        <f>G429+F429</f>
        <v>138</v>
      </c>
      <c r="K429" s="10">
        <v>54</v>
      </c>
    </row>
    <row r="430" spans="1:11" ht="15.75" x14ac:dyDescent="0.25">
      <c r="A430" t="s">
        <v>901</v>
      </c>
      <c r="B430" s="10" t="s">
        <v>702</v>
      </c>
      <c r="C430" s="10" t="s">
        <v>703</v>
      </c>
      <c r="D430" s="60"/>
      <c r="E430" s="60"/>
      <c r="F430" s="60">
        <v>48</v>
      </c>
      <c r="G430" s="60">
        <v>8</v>
      </c>
      <c r="H430" s="60">
        <v>0</v>
      </c>
      <c r="I430" s="60"/>
      <c r="J430" s="22">
        <f>I430+H430+G430+F430</f>
        <v>56</v>
      </c>
      <c r="K430" s="10">
        <v>7</v>
      </c>
    </row>
    <row r="431" spans="1:11" ht="31.5" x14ac:dyDescent="0.25">
      <c r="A431" t="s">
        <v>901</v>
      </c>
      <c r="B431" s="10" t="s">
        <v>702</v>
      </c>
      <c r="C431" s="10" t="s">
        <v>704</v>
      </c>
      <c r="D431" s="60"/>
      <c r="E431" s="60"/>
      <c r="F431" s="60">
        <v>103</v>
      </c>
      <c r="G431" s="60">
        <v>41</v>
      </c>
      <c r="H431" s="60">
        <v>0</v>
      </c>
      <c r="I431" s="60"/>
      <c r="J431" s="22">
        <f>I431+H431+G431+F431</f>
        <v>144</v>
      </c>
      <c r="K431" s="10">
        <v>0</v>
      </c>
    </row>
    <row r="432" spans="1:11" ht="15.75" x14ac:dyDescent="0.25">
      <c r="A432" t="s">
        <v>901</v>
      </c>
      <c r="B432" s="10" t="s">
        <v>727</v>
      </c>
      <c r="C432" s="10" t="s">
        <v>726</v>
      </c>
      <c r="D432" s="60"/>
      <c r="E432" s="60"/>
      <c r="F432" s="60">
        <v>20</v>
      </c>
      <c r="G432" s="60">
        <v>0</v>
      </c>
      <c r="H432" s="60">
        <v>0</v>
      </c>
      <c r="I432" s="60"/>
      <c r="J432" s="16">
        <f>H432+G432+F432</f>
        <v>20</v>
      </c>
      <c r="K432" s="10">
        <v>0</v>
      </c>
    </row>
    <row r="433" spans="1:11" ht="31.5" x14ac:dyDescent="0.25">
      <c r="A433" t="s">
        <v>901</v>
      </c>
      <c r="B433" s="10" t="s">
        <v>735</v>
      </c>
      <c r="C433" s="10" t="s">
        <v>736</v>
      </c>
      <c r="D433" s="60"/>
      <c r="E433" s="60"/>
      <c r="F433" s="60">
        <v>49</v>
      </c>
      <c r="G433" s="60">
        <v>151</v>
      </c>
      <c r="H433" s="60"/>
      <c r="I433" s="60"/>
      <c r="J433" s="22">
        <f>G433+F433</f>
        <v>200</v>
      </c>
      <c r="K433" s="10">
        <v>103</v>
      </c>
    </row>
    <row r="434" spans="1:11" ht="31.5" x14ac:dyDescent="0.25">
      <c r="A434" t="s">
        <v>901</v>
      </c>
      <c r="B434" s="10" t="s">
        <v>742</v>
      </c>
      <c r="C434" s="10" t="s">
        <v>743</v>
      </c>
      <c r="D434" s="60"/>
      <c r="E434" s="60"/>
      <c r="F434" s="60">
        <v>27</v>
      </c>
      <c r="G434" s="60"/>
      <c r="H434" s="60"/>
      <c r="I434" s="60"/>
      <c r="J434" s="22">
        <f>F434</f>
        <v>27</v>
      </c>
      <c r="K434" s="10">
        <v>10</v>
      </c>
    </row>
    <row r="435" spans="1:11" ht="31.5" x14ac:dyDescent="0.25">
      <c r="A435" t="s">
        <v>901</v>
      </c>
      <c r="B435" s="10" t="s">
        <v>749</v>
      </c>
      <c r="C435" s="10" t="s">
        <v>750</v>
      </c>
      <c r="D435" s="60"/>
      <c r="E435" s="60"/>
      <c r="F435" s="60">
        <v>40</v>
      </c>
      <c r="G435" s="60">
        <v>35</v>
      </c>
      <c r="H435" s="60"/>
      <c r="I435" s="60"/>
      <c r="J435" s="22">
        <f>G435+F435</f>
        <v>75</v>
      </c>
      <c r="K435" s="10">
        <v>31</v>
      </c>
    </row>
    <row r="436" spans="1:11" ht="31.5" x14ac:dyDescent="0.25">
      <c r="A436" t="s">
        <v>901</v>
      </c>
      <c r="B436" s="10" t="s">
        <v>758</v>
      </c>
      <c r="C436" s="10" t="s">
        <v>27</v>
      </c>
      <c r="D436" s="60"/>
      <c r="E436" s="60"/>
      <c r="F436" s="60">
        <v>111</v>
      </c>
      <c r="G436" s="60">
        <v>89</v>
      </c>
      <c r="H436" s="60"/>
      <c r="I436" s="60">
        <v>150</v>
      </c>
      <c r="J436" s="22">
        <f t="shared" ref="J436:J445" si="19">I436+G436+F436</f>
        <v>350</v>
      </c>
      <c r="K436" s="10">
        <v>115</v>
      </c>
    </row>
    <row r="437" spans="1:11" ht="15.75" x14ac:dyDescent="0.25">
      <c r="A437" t="s">
        <v>901</v>
      </c>
      <c r="B437" s="10" t="s">
        <v>758</v>
      </c>
      <c r="C437" s="10" t="s">
        <v>29</v>
      </c>
      <c r="D437" s="60"/>
      <c r="E437" s="60"/>
      <c r="F437" s="60">
        <v>89</v>
      </c>
      <c r="G437" s="60">
        <v>61</v>
      </c>
      <c r="H437" s="60"/>
      <c r="I437" s="60">
        <v>100</v>
      </c>
      <c r="J437" s="22">
        <f t="shared" si="19"/>
        <v>250</v>
      </c>
      <c r="K437" s="10">
        <v>64</v>
      </c>
    </row>
    <row r="438" spans="1:11" ht="15.75" x14ac:dyDescent="0.25">
      <c r="A438" t="s">
        <v>901</v>
      </c>
      <c r="B438" s="10" t="s">
        <v>760</v>
      </c>
      <c r="C438" s="10" t="s">
        <v>29</v>
      </c>
      <c r="D438" s="60"/>
      <c r="E438" s="60"/>
      <c r="F438" s="60">
        <v>32</v>
      </c>
      <c r="G438" s="60">
        <v>50</v>
      </c>
      <c r="H438" s="60"/>
      <c r="I438" s="60">
        <v>11</v>
      </c>
      <c r="J438" s="22">
        <f t="shared" si="19"/>
        <v>93</v>
      </c>
      <c r="K438" s="10">
        <v>30</v>
      </c>
    </row>
    <row r="439" spans="1:11" ht="31.5" x14ac:dyDescent="0.25">
      <c r="A439" t="s">
        <v>901</v>
      </c>
      <c r="B439" s="10" t="s">
        <v>760</v>
      </c>
      <c r="C439" s="10" t="s">
        <v>27</v>
      </c>
      <c r="D439" s="60"/>
      <c r="E439" s="60"/>
      <c r="F439" s="60">
        <v>78</v>
      </c>
      <c r="G439" s="60">
        <v>44</v>
      </c>
      <c r="H439" s="60"/>
      <c r="I439" s="60">
        <v>0</v>
      </c>
      <c r="J439" s="22">
        <f t="shared" si="19"/>
        <v>122</v>
      </c>
      <c r="K439" s="10">
        <v>36</v>
      </c>
    </row>
    <row r="440" spans="1:11" ht="15.75" x14ac:dyDescent="0.25">
      <c r="A440" t="s">
        <v>901</v>
      </c>
      <c r="B440" s="10" t="s">
        <v>760</v>
      </c>
      <c r="C440" s="10" t="s">
        <v>31</v>
      </c>
      <c r="D440" s="60"/>
      <c r="E440" s="60"/>
      <c r="F440" s="60">
        <v>11</v>
      </c>
      <c r="G440" s="60">
        <v>0</v>
      </c>
      <c r="H440" s="60"/>
      <c r="I440" s="60">
        <v>0</v>
      </c>
      <c r="J440" s="22">
        <f t="shared" si="19"/>
        <v>11</v>
      </c>
      <c r="K440" s="10"/>
    </row>
    <row r="441" spans="1:11" ht="15.75" x14ac:dyDescent="0.25">
      <c r="A441" t="s">
        <v>901</v>
      </c>
      <c r="B441" s="10" t="s">
        <v>773</v>
      </c>
      <c r="C441" s="10" t="s">
        <v>31</v>
      </c>
      <c r="D441" s="60"/>
      <c r="E441" s="60"/>
      <c r="F441" s="60">
        <v>20</v>
      </c>
      <c r="G441" s="60">
        <v>2</v>
      </c>
      <c r="H441" s="60"/>
      <c r="I441" s="91">
        <v>0</v>
      </c>
      <c r="J441" s="22">
        <f t="shared" si="19"/>
        <v>22</v>
      </c>
      <c r="K441" s="10">
        <v>0</v>
      </c>
    </row>
    <row r="442" spans="1:11" ht="15.75" x14ac:dyDescent="0.25">
      <c r="A442" t="s">
        <v>901</v>
      </c>
      <c r="B442" s="10" t="s">
        <v>773</v>
      </c>
      <c r="C442" s="10" t="s">
        <v>306</v>
      </c>
      <c r="D442" s="60"/>
      <c r="E442" s="60"/>
      <c r="F442" s="60">
        <v>28</v>
      </c>
      <c r="G442" s="60">
        <v>12</v>
      </c>
      <c r="H442" s="60"/>
      <c r="I442" s="91">
        <v>0</v>
      </c>
      <c r="J442" s="22">
        <f t="shared" si="19"/>
        <v>40</v>
      </c>
      <c r="K442" s="10">
        <v>0</v>
      </c>
    </row>
    <row r="443" spans="1:11" ht="15.75" x14ac:dyDescent="0.25">
      <c r="A443" t="s">
        <v>901</v>
      </c>
      <c r="B443" s="10" t="s">
        <v>773</v>
      </c>
      <c r="C443" s="10" t="s">
        <v>29</v>
      </c>
      <c r="D443" s="60"/>
      <c r="E443" s="60"/>
      <c r="F443" s="60">
        <v>40</v>
      </c>
      <c r="G443" s="60">
        <v>10</v>
      </c>
      <c r="H443" s="60"/>
      <c r="I443" s="91">
        <v>138</v>
      </c>
      <c r="J443" s="22">
        <f t="shared" si="19"/>
        <v>188</v>
      </c>
      <c r="K443" s="10">
        <v>49</v>
      </c>
    </row>
    <row r="444" spans="1:11" ht="31.5" x14ac:dyDescent="0.25">
      <c r="A444" t="s">
        <v>901</v>
      </c>
      <c r="B444" s="10" t="s">
        <v>773</v>
      </c>
      <c r="C444" s="10" t="s">
        <v>27</v>
      </c>
      <c r="D444" s="60"/>
      <c r="E444" s="60"/>
      <c r="F444" s="60">
        <v>90</v>
      </c>
      <c r="G444" s="60">
        <v>27</v>
      </c>
      <c r="H444" s="60"/>
      <c r="I444" s="91">
        <v>140</v>
      </c>
      <c r="J444" s="22">
        <f t="shared" si="19"/>
        <v>257</v>
      </c>
      <c r="K444" s="10">
        <v>58</v>
      </c>
    </row>
    <row r="445" spans="1:11" ht="15.75" x14ac:dyDescent="0.25">
      <c r="A445" t="s">
        <v>901</v>
      </c>
      <c r="B445" s="10" t="s">
        <v>773</v>
      </c>
      <c r="C445" s="10" t="s">
        <v>227</v>
      </c>
      <c r="D445" s="60"/>
      <c r="E445" s="60"/>
      <c r="F445" s="60">
        <v>4</v>
      </c>
      <c r="G445" s="60">
        <v>4</v>
      </c>
      <c r="H445" s="60"/>
      <c r="I445" s="91">
        <v>0</v>
      </c>
      <c r="J445" s="22">
        <f t="shared" si="19"/>
        <v>8</v>
      </c>
      <c r="K445" s="10">
        <v>0</v>
      </c>
    </row>
    <row r="446" spans="1:11" ht="31.5" x14ac:dyDescent="0.25">
      <c r="A446" t="s">
        <v>901</v>
      </c>
      <c r="B446" s="10" t="s">
        <v>775</v>
      </c>
      <c r="C446" s="10" t="s">
        <v>776</v>
      </c>
      <c r="D446" s="60"/>
      <c r="E446" s="60"/>
      <c r="F446" s="60">
        <v>73</v>
      </c>
      <c r="G446" s="60">
        <v>55</v>
      </c>
      <c r="H446" s="60">
        <v>11</v>
      </c>
      <c r="I446" s="60">
        <v>130</v>
      </c>
      <c r="J446" s="22">
        <f>I446+H446+G446+F446</f>
        <v>269</v>
      </c>
      <c r="K446" s="10">
        <v>90</v>
      </c>
    </row>
    <row r="447" spans="1:11" ht="15.75" x14ac:dyDescent="0.25">
      <c r="A447" t="s">
        <v>901</v>
      </c>
      <c r="B447" s="10" t="s">
        <v>775</v>
      </c>
      <c r="C447" s="10" t="s">
        <v>29</v>
      </c>
      <c r="D447" s="60"/>
      <c r="E447" s="60"/>
      <c r="F447" s="60">
        <v>11</v>
      </c>
      <c r="G447" s="60">
        <v>4</v>
      </c>
      <c r="H447" s="60">
        <v>0</v>
      </c>
      <c r="I447" s="60">
        <v>38</v>
      </c>
      <c r="J447" s="22">
        <f>I447+H447+G447+F447</f>
        <v>53</v>
      </c>
      <c r="K447" s="10">
        <v>13</v>
      </c>
    </row>
    <row r="448" spans="1:11" ht="31.5" x14ac:dyDescent="0.25">
      <c r="A448" t="s">
        <v>901</v>
      </c>
      <c r="B448" s="10" t="s">
        <v>781</v>
      </c>
      <c r="C448" s="10" t="s">
        <v>27</v>
      </c>
      <c r="D448" s="60"/>
      <c r="E448" s="60"/>
      <c r="F448" s="60">
        <v>69</v>
      </c>
      <c r="G448" s="60">
        <v>31</v>
      </c>
      <c r="H448" s="60"/>
      <c r="I448" s="60"/>
      <c r="J448" s="22">
        <f>G448+F448</f>
        <v>100</v>
      </c>
      <c r="K448" s="10">
        <v>41</v>
      </c>
    </row>
    <row r="449" spans="1:11" ht="31.5" x14ac:dyDescent="0.25">
      <c r="A449" t="s">
        <v>901</v>
      </c>
      <c r="B449" s="10" t="s">
        <v>784</v>
      </c>
      <c r="C449" s="10" t="s">
        <v>27</v>
      </c>
      <c r="D449" s="60"/>
      <c r="E449" s="60"/>
      <c r="F449" s="60">
        <v>258</v>
      </c>
      <c r="G449" s="60">
        <v>110</v>
      </c>
      <c r="H449" s="60"/>
      <c r="I449" s="60">
        <v>275</v>
      </c>
      <c r="J449" s="22">
        <f>I449+G449+F449</f>
        <v>643</v>
      </c>
      <c r="K449" s="10">
        <v>218</v>
      </c>
    </row>
    <row r="450" spans="1:11" ht="31.5" x14ac:dyDescent="0.25">
      <c r="A450" t="s">
        <v>901</v>
      </c>
      <c r="B450" s="10" t="s">
        <v>784</v>
      </c>
      <c r="C450" s="10" t="s">
        <v>29</v>
      </c>
      <c r="D450" s="60"/>
      <c r="E450" s="60"/>
      <c r="F450" s="60">
        <v>29</v>
      </c>
      <c r="G450" s="60">
        <v>0</v>
      </c>
      <c r="H450" s="60"/>
      <c r="I450" s="60">
        <v>116</v>
      </c>
      <c r="J450" s="22">
        <f>I450+G450+F450</f>
        <v>145</v>
      </c>
      <c r="K450" s="10">
        <v>56</v>
      </c>
    </row>
    <row r="451" spans="1:11" ht="31.5" x14ac:dyDescent="0.25">
      <c r="A451" t="s">
        <v>901</v>
      </c>
      <c r="B451" s="10" t="s">
        <v>784</v>
      </c>
      <c r="C451" s="10" t="s">
        <v>31</v>
      </c>
      <c r="D451" s="60"/>
      <c r="E451" s="60"/>
      <c r="F451" s="60">
        <v>111</v>
      </c>
      <c r="G451" s="60">
        <v>34</v>
      </c>
      <c r="H451" s="60"/>
      <c r="I451" s="60">
        <v>0</v>
      </c>
      <c r="J451" s="22">
        <f>I451+G451+F451</f>
        <v>145</v>
      </c>
      <c r="K451" s="10">
        <v>31</v>
      </c>
    </row>
    <row r="452" spans="1:11" ht="31.5" x14ac:dyDescent="0.25">
      <c r="A452" t="s">
        <v>901</v>
      </c>
      <c r="B452" s="10" t="s">
        <v>794</v>
      </c>
      <c r="C452" s="10" t="s">
        <v>31</v>
      </c>
      <c r="D452" s="60"/>
      <c r="E452" s="60"/>
      <c r="F452" s="60">
        <v>75</v>
      </c>
      <c r="G452" s="60">
        <v>50</v>
      </c>
      <c r="H452" s="60"/>
      <c r="I452" s="60"/>
      <c r="J452" s="22">
        <f>G452+F452</f>
        <v>125</v>
      </c>
      <c r="K452" s="10">
        <v>45</v>
      </c>
    </row>
    <row r="453" spans="1:11" ht="31.5" x14ac:dyDescent="0.25">
      <c r="A453" t="s">
        <v>901</v>
      </c>
      <c r="B453" s="10" t="s">
        <v>794</v>
      </c>
      <c r="C453" s="10" t="s">
        <v>27</v>
      </c>
      <c r="D453" s="60"/>
      <c r="E453" s="60"/>
      <c r="F453" s="60">
        <v>55</v>
      </c>
      <c r="G453" s="60">
        <v>45</v>
      </c>
      <c r="H453" s="60"/>
      <c r="I453" s="60"/>
      <c r="J453" s="22">
        <f>G453+F453</f>
        <v>100</v>
      </c>
      <c r="K453" s="10">
        <v>38</v>
      </c>
    </row>
    <row r="454" spans="1:11" ht="31.5" x14ac:dyDescent="0.25">
      <c r="A454" t="s">
        <v>901</v>
      </c>
      <c r="B454" s="10" t="s">
        <v>794</v>
      </c>
      <c r="C454" s="10" t="s">
        <v>29</v>
      </c>
      <c r="D454" s="60"/>
      <c r="E454" s="60"/>
      <c r="F454" s="60">
        <v>58</v>
      </c>
      <c r="G454" s="60">
        <v>37</v>
      </c>
      <c r="H454" s="60"/>
      <c r="I454" s="60"/>
      <c r="J454" s="22">
        <f>G454+F454</f>
        <v>95</v>
      </c>
      <c r="K454" s="10">
        <v>52</v>
      </c>
    </row>
    <row r="455" spans="1:11" ht="31.5" x14ac:dyDescent="0.25">
      <c r="A455" t="s">
        <v>901</v>
      </c>
      <c r="B455" s="10" t="s">
        <v>800</v>
      </c>
      <c r="C455" s="10" t="s">
        <v>801</v>
      </c>
      <c r="D455" s="60"/>
      <c r="E455" s="60"/>
      <c r="F455" s="60">
        <v>232</v>
      </c>
      <c r="G455" s="60">
        <v>38</v>
      </c>
      <c r="H455" s="60"/>
      <c r="I455" s="60">
        <v>133</v>
      </c>
      <c r="J455" s="22">
        <f>I455+G455+F455</f>
        <v>403</v>
      </c>
      <c r="K455" s="10">
        <v>98</v>
      </c>
    </row>
    <row r="456" spans="1:11" ht="31.5" x14ac:dyDescent="0.25">
      <c r="A456" t="s">
        <v>901</v>
      </c>
      <c r="B456" s="10" t="s">
        <v>803</v>
      </c>
      <c r="C456" s="10" t="s">
        <v>27</v>
      </c>
      <c r="D456" s="60"/>
      <c r="E456" s="60"/>
      <c r="F456" s="60">
        <v>56</v>
      </c>
      <c r="G456" s="60">
        <v>94</v>
      </c>
      <c r="H456" s="60"/>
      <c r="I456" s="60"/>
      <c r="J456" s="22">
        <f>G456+F456</f>
        <v>150</v>
      </c>
      <c r="K456" s="10">
        <v>75</v>
      </c>
    </row>
    <row r="457" spans="1:11" ht="31.5" x14ac:dyDescent="0.25">
      <c r="A457" t="s">
        <v>901</v>
      </c>
      <c r="B457" s="10" t="s">
        <v>803</v>
      </c>
      <c r="C457" s="10" t="s">
        <v>306</v>
      </c>
      <c r="D457" s="60"/>
      <c r="E457" s="60"/>
      <c r="F457" s="60">
        <v>8</v>
      </c>
      <c r="G457" s="60">
        <v>20</v>
      </c>
      <c r="H457" s="60"/>
      <c r="I457" s="60"/>
      <c r="J457" s="22">
        <f>G457+F457</f>
        <v>28</v>
      </c>
      <c r="K457" s="10">
        <v>14</v>
      </c>
    </row>
    <row r="458" spans="1:11" ht="31.5" x14ac:dyDescent="0.25">
      <c r="A458" t="s">
        <v>901</v>
      </c>
      <c r="B458" s="10" t="s">
        <v>803</v>
      </c>
      <c r="C458" s="10" t="s">
        <v>29</v>
      </c>
      <c r="D458" s="60"/>
      <c r="E458" s="60"/>
      <c r="F458" s="60">
        <v>25</v>
      </c>
      <c r="G458" s="60">
        <v>2</v>
      </c>
      <c r="H458" s="60"/>
      <c r="I458" s="60"/>
      <c r="J458" s="22">
        <f>G458+F458</f>
        <v>27</v>
      </c>
      <c r="K458" s="10">
        <v>0</v>
      </c>
    </row>
    <row r="459" spans="1:11" ht="31.5" x14ac:dyDescent="0.25">
      <c r="A459" t="s">
        <v>901</v>
      </c>
      <c r="B459" s="10" t="s">
        <v>803</v>
      </c>
      <c r="C459" s="10" t="s">
        <v>31</v>
      </c>
      <c r="D459" s="60"/>
      <c r="E459" s="60"/>
      <c r="F459" s="60">
        <v>2</v>
      </c>
      <c r="G459" s="60">
        <v>0</v>
      </c>
      <c r="H459" s="60"/>
      <c r="I459" s="60"/>
      <c r="J459" s="22">
        <f>G459+F459</f>
        <v>2</v>
      </c>
      <c r="K459" s="10">
        <v>0</v>
      </c>
    </row>
    <row r="460" spans="1:11" ht="31.5" x14ac:dyDescent="0.25">
      <c r="A460" t="s">
        <v>901</v>
      </c>
      <c r="B460" s="10" t="s">
        <v>808</v>
      </c>
      <c r="C460" s="10" t="s">
        <v>810</v>
      </c>
      <c r="D460" s="60"/>
      <c r="E460" s="60"/>
      <c r="F460" s="60">
        <v>59</v>
      </c>
      <c r="G460" s="60"/>
      <c r="H460" s="60"/>
      <c r="I460" s="60">
        <v>57</v>
      </c>
      <c r="J460" s="22">
        <f>I460+F460</f>
        <v>116</v>
      </c>
      <c r="K460" s="10">
        <v>47</v>
      </c>
    </row>
    <row r="461" spans="1:11" ht="15.75" x14ac:dyDescent="0.25">
      <c r="A461" t="s">
        <v>901</v>
      </c>
      <c r="B461" s="10" t="s">
        <v>808</v>
      </c>
      <c r="C461" s="10" t="s">
        <v>29</v>
      </c>
      <c r="D461" s="60"/>
      <c r="E461" s="60"/>
      <c r="F461" s="60">
        <v>13</v>
      </c>
      <c r="G461" s="60"/>
      <c r="H461" s="60"/>
      <c r="I461" s="60">
        <v>0</v>
      </c>
      <c r="J461" s="22">
        <f>I461+F461</f>
        <v>13</v>
      </c>
      <c r="K461" s="10">
        <v>13</v>
      </c>
    </row>
    <row r="462" spans="1:11" ht="15.75" x14ac:dyDescent="0.25">
      <c r="A462" t="s">
        <v>901</v>
      </c>
      <c r="B462" s="10" t="s">
        <v>808</v>
      </c>
      <c r="C462" s="10" t="s">
        <v>31</v>
      </c>
      <c r="D462" s="60"/>
      <c r="E462" s="60"/>
      <c r="F462" s="60">
        <v>23</v>
      </c>
      <c r="G462" s="60"/>
      <c r="H462" s="60"/>
      <c r="I462" s="60">
        <v>0</v>
      </c>
      <c r="J462" s="22">
        <f>I462+F462</f>
        <v>23</v>
      </c>
      <c r="K462" s="10"/>
    </row>
    <row r="463" spans="1:11" ht="31.5" x14ac:dyDescent="0.25">
      <c r="A463" t="s">
        <v>901</v>
      </c>
      <c r="B463" s="10" t="s">
        <v>816</v>
      </c>
      <c r="C463" s="10" t="s">
        <v>27</v>
      </c>
      <c r="D463" s="60"/>
      <c r="E463" s="60"/>
      <c r="F463" s="60">
        <v>59</v>
      </c>
      <c r="G463" s="60">
        <v>44</v>
      </c>
      <c r="H463" s="60"/>
      <c r="I463" s="60">
        <v>62</v>
      </c>
      <c r="J463" s="22">
        <f>I463+G463+F463</f>
        <v>165</v>
      </c>
      <c r="K463" s="10">
        <v>54</v>
      </c>
    </row>
    <row r="464" spans="1:11" ht="15.75" x14ac:dyDescent="0.25">
      <c r="A464" t="s">
        <v>901</v>
      </c>
      <c r="B464" s="10" t="s">
        <v>816</v>
      </c>
      <c r="C464" s="10" t="s">
        <v>29</v>
      </c>
      <c r="D464" s="60"/>
      <c r="E464" s="60"/>
      <c r="F464" s="60">
        <v>0</v>
      </c>
      <c r="G464" s="60">
        <v>0</v>
      </c>
      <c r="H464" s="60"/>
      <c r="I464" s="60">
        <v>0</v>
      </c>
      <c r="J464" s="22">
        <f>I464+G464+F464</f>
        <v>0</v>
      </c>
      <c r="K464" s="10"/>
    </row>
    <row r="465" spans="1:11" ht="15.75" x14ac:dyDescent="0.25">
      <c r="A465" t="s">
        <v>901</v>
      </c>
      <c r="B465" s="10" t="s">
        <v>816</v>
      </c>
      <c r="C465" s="10" t="s">
        <v>817</v>
      </c>
      <c r="D465" s="60"/>
      <c r="E465" s="60"/>
      <c r="F465" s="60">
        <v>30</v>
      </c>
      <c r="G465" s="60">
        <v>5</v>
      </c>
      <c r="H465" s="60"/>
      <c r="I465" s="60">
        <v>0</v>
      </c>
      <c r="J465" s="22">
        <f>I465+G465+F465</f>
        <v>35</v>
      </c>
      <c r="K465" s="10">
        <v>13</v>
      </c>
    </row>
    <row r="466" spans="1:11" ht="31.5" x14ac:dyDescent="0.25">
      <c r="A466" t="s">
        <v>901</v>
      </c>
      <c r="B466" s="10" t="s">
        <v>417</v>
      </c>
      <c r="C466" s="10" t="s">
        <v>306</v>
      </c>
      <c r="D466" s="60">
        <v>0</v>
      </c>
      <c r="E466" s="60">
        <v>0</v>
      </c>
      <c r="F466" s="60">
        <v>79</v>
      </c>
      <c r="G466" s="60">
        <v>0</v>
      </c>
      <c r="H466" s="60"/>
      <c r="I466" s="60">
        <v>0</v>
      </c>
      <c r="J466" s="22">
        <f>I466+H466+G466+F466+E466+D466</f>
        <v>79</v>
      </c>
      <c r="K466" s="10">
        <v>24</v>
      </c>
    </row>
    <row r="467" spans="1:11" ht="15.75" x14ac:dyDescent="0.25">
      <c r="A467" s="119"/>
      <c r="B467" s="22"/>
      <c r="C467" s="22"/>
      <c r="D467" s="22">
        <f t="shared" ref="D467:K467" si="20">SUM(D338:D466)</f>
        <v>1535</v>
      </c>
      <c r="E467" s="22">
        <f t="shared" si="20"/>
        <v>604</v>
      </c>
      <c r="F467" s="22">
        <f t="shared" si="20"/>
        <v>8248</v>
      </c>
      <c r="G467" s="22">
        <f t="shared" si="20"/>
        <v>4645</v>
      </c>
      <c r="H467" s="22">
        <f t="shared" si="20"/>
        <v>229</v>
      </c>
      <c r="I467" s="22">
        <f t="shared" si="20"/>
        <v>6441</v>
      </c>
      <c r="J467" s="22">
        <f t="shared" si="20"/>
        <v>21702</v>
      </c>
      <c r="K467" s="22">
        <f t="shared" si="20"/>
        <v>7012</v>
      </c>
    </row>
    <row r="468" spans="1:11" ht="15.75" x14ac:dyDescent="0.25">
      <c r="A468" s="119"/>
      <c r="B468" s="22"/>
      <c r="C468" s="22"/>
      <c r="D468" s="22">
        <v>1535</v>
      </c>
      <c r="E468" s="22">
        <v>604</v>
      </c>
      <c r="F468" s="22">
        <v>8248</v>
      </c>
      <c r="G468" s="22">
        <v>4645</v>
      </c>
      <c r="H468" s="22">
        <v>229</v>
      </c>
      <c r="I468" s="22">
        <v>6441</v>
      </c>
      <c r="J468" s="22">
        <v>21702</v>
      </c>
      <c r="K468" s="22">
        <v>7012</v>
      </c>
    </row>
    <row r="469" spans="1:11" ht="47.25" x14ac:dyDescent="0.25">
      <c r="A469" t="s">
        <v>918</v>
      </c>
      <c r="B469" s="10" t="s">
        <v>218</v>
      </c>
      <c r="C469" s="10" t="s">
        <v>226</v>
      </c>
      <c r="D469" s="60"/>
      <c r="E469" s="60"/>
      <c r="F469" s="60">
        <v>319</v>
      </c>
      <c r="G469" s="60">
        <v>107</v>
      </c>
      <c r="H469" s="60"/>
      <c r="I469" s="60"/>
      <c r="J469" s="22">
        <f>I469+H469+G469+F469</f>
        <v>426</v>
      </c>
      <c r="K469" s="10"/>
    </row>
    <row r="470" spans="1:11" ht="31.5" x14ac:dyDescent="0.25">
      <c r="A470" t="s">
        <v>918</v>
      </c>
      <c r="B470" s="10" t="s">
        <v>268</v>
      </c>
      <c r="C470" s="10" t="s">
        <v>269</v>
      </c>
      <c r="D470" s="60"/>
      <c r="E470" s="60"/>
      <c r="F470" s="60">
        <v>40</v>
      </c>
      <c r="G470" s="60">
        <v>23</v>
      </c>
      <c r="H470" s="60"/>
      <c r="I470" s="60">
        <v>15</v>
      </c>
      <c r="J470" s="22">
        <f>I470+H470+G470+F470</f>
        <v>78</v>
      </c>
      <c r="K470" s="10">
        <v>8</v>
      </c>
    </row>
    <row r="471" spans="1:11" ht="31.5" x14ac:dyDescent="0.25">
      <c r="A471" t="s">
        <v>918</v>
      </c>
      <c r="B471" s="10" t="s">
        <v>286</v>
      </c>
      <c r="C471" s="10" t="s">
        <v>226</v>
      </c>
      <c r="D471" s="60"/>
      <c r="E471" s="60"/>
      <c r="F471" s="60">
        <v>726</v>
      </c>
      <c r="G471" s="60">
        <v>219</v>
      </c>
      <c r="H471" s="60">
        <v>67</v>
      </c>
      <c r="I471" s="60"/>
      <c r="J471" s="22">
        <f>I471+H471+G471+F471</f>
        <v>1012</v>
      </c>
      <c r="K471" s="10">
        <v>232</v>
      </c>
    </row>
    <row r="472" spans="1:11" ht="31.5" x14ac:dyDescent="0.25">
      <c r="A472" t="s">
        <v>918</v>
      </c>
      <c r="B472" s="10" t="s">
        <v>309</v>
      </c>
      <c r="C472" s="10" t="s">
        <v>311</v>
      </c>
      <c r="D472" s="60"/>
      <c r="E472" s="60"/>
      <c r="F472" s="60">
        <v>28</v>
      </c>
      <c r="G472" s="60">
        <v>17</v>
      </c>
      <c r="H472" s="60"/>
      <c r="I472" s="60">
        <v>5</v>
      </c>
      <c r="J472" s="22">
        <f>I472+G472+F472</f>
        <v>50</v>
      </c>
      <c r="K472" s="10">
        <v>11</v>
      </c>
    </row>
    <row r="473" spans="1:11" ht="15.75" x14ac:dyDescent="0.25">
      <c r="A473" t="s">
        <v>918</v>
      </c>
      <c r="B473" s="10" t="s">
        <v>313</v>
      </c>
      <c r="C473" s="10" t="s">
        <v>226</v>
      </c>
      <c r="D473" s="60"/>
      <c r="E473" s="60"/>
      <c r="F473" s="60">
        <v>31</v>
      </c>
      <c r="G473" s="60"/>
      <c r="H473" s="60"/>
      <c r="I473" s="60"/>
      <c r="J473" s="22">
        <f>F473</f>
        <v>31</v>
      </c>
      <c r="K473" s="10">
        <v>15</v>
      </c>
    </row>
    <row r="474" spans="1:11" ht="31.5" x14ac:dyDescent="0.25">
      <c r="A474" t="s">
        <v>918</v>
      </c>
      <c r="B474" s="10" t="s">
        <v>371</v>
      </c>
      <c r="C474" s="10" t="s">
        <v>226</v>
      </c>
      <c r="D474" s="60"/>
      <c r="E474" s="60"/>
      <c r="F474" s="60">
        <v>220</v>
      </c>
      <c r="G474" s="60">
        <v>74</v>
      </c>
      <c r="H474" s="60"/>
      <c r="I474" s="60">
        <v>72</v>
      </c>
      <c r="J474" s="22">
        <f>I474+G474+F474</f>
        <v>366</v>
      </c>
      <c r="K474" s="10">
        <v>82</v>
      </c>
    </row>
    <row r="475" spans="1:11" ht="31.5" x14ac:dyDescent="0.25">
      <c r="A475" t="s">
        <v>918</v>
      </c>
      <c r="B475" s="10" t="s">
        <v>398</v>
      </c>
      <c r="C475" s="10" t="s">
        <v>226</v>
      </c>
      <c r="D475" s="60"/>
      <c r="E475" s="60"/>
      <c r="F475" s="60">
        <v>21</v>
      </c>
      <c r="G475" s="60">
        <v>42</v>
      </c>
      <c r="H475" s="60"/>
      <c r="I475" s="60">
        <v>36</v>
      </c>
      <c r="J475" s="22">
        <f>I475+G475+F475+E475</f>
        <v>99</v>
      </c>
      <c r="K475" s="10">
        <v>28</v>
      </c>
    </row>
    <row r="476" spans="1:11" ht="15.75" x14ac:dyDescent="0.25">
      <c r="A476" t="s">
        <v>918</v>
      </c>
      <c r="B476" s="10" t="s">
        <v>414</v>
      </c>
      <c r="C476" s="10" t="s">
        <v>226</v>
      </c>
      <c r="D476" s="60">
        <v>0</v>
      </c>
      <c r="E476" s="60"/>
      <c r="F476" s="60">
        <v>54</v>
      </c>
      <c r="G476" s="60">
        <v>14</v>
      </c>
      <c r="H476" s="60">
        <v>18</v>
      </c>
      <c r="I476" s="60">
        <v>40</v>
      </c>
      <c r="J476" s="22">
        <f>I476+H476+G476+F476+E476+D476</f>
        <v>126</v>
      </c>
      <c r="K476" s="10">
        <v>37</v>
      </c>
    </row>
    <row r="477" spans="1:11" ht="31.5" x14ac:dyDescent="0.25">
      <c r="A477" t="s">
        <v>918</v>
      </c>
      <c r="B477" s="10" t="s">
        <v>421</v>
      </c>
      <c r="C477" s="10" t="s">
        <v>226</v>
      </c>
      <c r="D477" s="60">
        <v>0</v>
      </c>
      <c r="E477" s="60"/>
      <c r="F477" s="60">
        <v>162</v>
      </c>
      <c r="G477" s="60">
        <v>36</v>
      </c>
      <c r="H477" s="60"/>
      <c r="I477" s="60">
        <v>158</v>
      </c>
      <c r="J477" s="22">
        <f>I477+H477+G477+F477+E477+D477</f>
        <v>356</v>
      </c>
      <c r="K477" s="10">
        <v>133</v>
      </c>
    </row>
    <row r="478" spans="1:11" ht="24" x14ac:dyDescent="0.25">
      <c r="A478" t="s">
        <v>918</v>
      </c>
      <c r="B478" s="30" t="s">
        <v>440</v>
      </c>
      <c r="C478" s="10" t="s">
        <v>226</v>
      </c>
      <c r="D478" s="60"/>
      <c r="E478" s="60"/>
      <c r="F478" s="60">
        <v>42</v>
      </c>
      <c r="G478" s="60">
        <v>41</v>
      </c>
      <c r="H478" s="60"/>
      <c r="I478" s="60">
        <v>29</v>
      </c>
      <c r="J478" s="22">
        <f>I478+H478+G478+F478</f>
        <v>112</v>
      </c>
      <c r="K478" s="10">
        <v>16</v>
      </c>
    </row>
    <row r="479" spans="1:11" ht="31.5" x14ac:dyDescent="0.25">
      <c r="A479" t="s">
        <v>918</v>
      </c>
      <c r="B479" s="10" t="s">
        <v>458</v>
      </c>
      <c r="C479" s="10" t="s">
        <v>461</v>
      </c>
      <c r="D479" s="60"/>
      <c r="E479" s="60"/>
      <c r="F479" s="60">
        <v>216</v>
      </c>
      <c r="G479" s="60">
        <v>69</v>
      </c>
      <c r="H479" s="60"/>
      <c r="I479" s="60"/>
      <c r="J479" s="22">
        <f>G479+F479</f>
        <v>285</v>
      </c>
      <c r="K479" s="10">
        <v>67</v>
      </c>
    </row>
    <row r="480" spans="1:11" ht="31.5" x14ac:dyDescent="0.25">
      <c r="A480" t="s">
        <v>918</v>
      </c>
      <c r="B480" s="10" t="s">
        <v>458</v>
      </c>
      <c r="C480" s="10" t="s">
        <v>462</v>
      </c>
      <c r="D480" s="60"/>
      <c r="E480" s="60"/>
      <c r="F480" s="60">
        <v>181</v>
      </c>
      <c r="G480" s="60">
        <v>69</v>
      </c>
      <c r="H480" s="60"/>
      <c r="I480" s="60"/>
      <c r="J480" s="22">
        <f>G480+F480</f>
        <v>250</v>
      </c>
      <c r="K480" s="10">
        <v>113</v>
      </c>
    </row>
    <row r="481" spans="1:11" ht="31.5" x14ac:dyDescent="0.25">
      <c r="A481" t="s">
        <v>918</v>
      </c>
      <c r="B481" s="10" t="s">
        <v>474</v>
      </c>
      <c r="C481" s="10" t="s">
        <v>269</v>
      </c>
      <c r="D481" s="60"/>
      <c r="E481" s="60"/>
      <c r="F481" s="60">
        <v>52</v>
      </c>
      <c r="G481" s="60">
        <v>44</v>
      </c>
      <c r="H481" s="60"/>
      <c r="I481" s="60">
        <v>0</v>
      </c>
      <c r="J481" s="22">
        <f>I481+G481+F481</f>
        <v>96</v>
      </c>
      <c r="K481" s="10">
        <v>21</v>
      </c>
    </row>
    <row r="482" spans="1:11" ht="47.25" x14ac:dyDescent="0.25">
      <c r="A482" t="s">
        <v>918</v>
      </c>
      <c r="B482" s="10" t="s">
        <v>489</v>
      </c>
      <c r="C482" s="10" t="s">
        <v>226</v>
      </c>
      <c r="D482" s="60"/>
      <c r="E482" s="60"/>
      <c r="F482" s="60">
        <v>553</v>
      </c>
      <c r="G482" s="60">
        <v>194</v>
      </c>
      <c r="H482" s="60"/>
      <c r="I482" s="60">
        <v>708</v>
      </c>
      <c r="J482" s="10">
        <f>I482+H482+G482+F482</f>
        <v>1455</v>
      </c>
      <c r="K482" s="10">
        <v>472</v>
      </c>
    </row>
    <row r="483" spans="1:11" ht="31.5" x14ac:dyDescent="0.25">
      <c r="A483" t="s">
        <v>918</v>
      </c>
      <c r="B483" s="10" t="s">
        <v>527</v>
      </c>
      <c r="C483" s="10" t="s">
        <v>226</v>
      </c>
      <c r="D483" s="60"/>
      <c r="E483" s="60"/>
      <c r="F483" s="60">
        <v>63</v>
      </c>
      <c r="G483" s="60">
        <v>9</v>
      </c>
      <c r="H483" s="60">
        <v>2</v>
      </c>
      <c r="I483" s="60">
        <v>27</v>
      </c>
      <c r="J483" s="22">
        <f>I483+H483+G483+F483</f>
        <v>101</v>
      </c>
      <c r="K483" s="10">
        <v>12</v>
      </c>
    </row>
    <row r="484" spans="1:11" ht="31.5" x14ac:dyDescent="0.25">
      <c r="A484" t="s">
        <v>918</v>
      </c>
      <c r="B484" s="10" t="s">
        <v>541</v>
      </c>
      <c r="C484" s="10" t="s">
        <v>226</v>
      </c>
      <c r="D484" s="60"/>
      <c r="E484" s="60"/>
      <c r="F484" s="60">
        <v>91</v>
      </c>
      <c r="G484" s="60">
        <v>40</v>
      </c>
      <c r="H484" s="60"/>
      <c r="I484" s="60">
        <v>36</v>
      </c>
      <c r="J484" s="22">
        <f>I484+G484+F484+E484+D484</f>
        <v>167</v>
      </c>
      <c r="K484" s="10">
        <v>40</v>
      </c>
    </row>
    <row r="485" spans="1:11" ht="31.5" x14ac:dyDescent="0.25">
      <c r="A485" t="s">
        <v>918</v>
      </c>
      <c r="B485" s="10" t="s">
        <v>585</v>
      </c>
      <c r="C485" s="10" t="s">
        <v>586</v>
      </c>
      <c r="D485" s="60"/>
      <c r="E485" s="60"/>
      <c r="F485" s="60">
        <v>39</v>
      </c>
      <c r="G485" s="60">
        <v>3</v>
      </c>
      <c r="H485" s="60"/>
      <c r="I485" s="60"/>
      <c r="J485" s="22">
        <f>G485+F485</f>
        <v>42</v>
      </c>
      <c r="K485" s="10">
        <v>11</v>
      </c>
    </row>
    <row r="486" spans="1:11" ht="15.75" x14ac:dyDescent="0.25">
      <c r="A486" t="s">
        <v>918</v>
      </c>
      <c r="B486" s="10" t="s">
        <v>600</v>
      </c>
      <c r="C486" s="10" t="s">
        <v>226</v>
      </c>
      <c r="D486" s="60"/>
      <c r="E486" s="60"/>
      <c r="F486" s="60">
        <v>33</v>
      </c>
      <c r="G486" s="60">
        <v>26</v>
      </c>
      <c r="H486" s="60"/>
      <c r="I486" s="60"/>
      <c r="J486" s="22">
        <f>G486+F486</f>
        <v>59</v>
      </c>
      <c r="K486" s="10">
        <v>36</v>
      </c>
    </row>
    <row r="487" spans="1:11" ht="15.75" x14ac:dyDescent="0.25">
      <c r="A487" t="s">
        <v>918</v>
      </c>
      <c r="B487" s="10" t="s">
        <v>834</v>
      </c>
      <c r="C487" s="10" t="s">
        <v>226</v>
      </c>
      <c r="D487" s="60"/>
      <c r="E487" s="60"/>
      <c r="F487" s="60">
        <v>26</v>
      </c>
      <c r="G487" s="60">
        <v>25</v>
      </c>
      <c r="H487" s="60"/>
      <c r="I487" s="60"/>
      <c r="J487" s="22">
        <f>G487+F487</f>
        <v>51</v>
      </c>
      <c r="K487" s="4">
        <v>23</v>
      </c>
    </row>
    <row r="488" spans="1:11" ht="31.5" x14ac:dyDescent="0.25">
      <c r="A488" t="s">
        <v>918</v>
      </c>
      <c r="B488" s="10" t="s">
        <v>603</v>
      </c>
      <c r="C488" s="10" t="s">
        <v>226</v>
      </c>
      <c r="D488" s="60"/>
      <c r="E488" s="60"/>
      <c r="F488" s="60">
        <v>64</v>
      </c>
      <c r="G488" s="60">
        <v>30</v>
      </c>
      <c r="H488" s="60"/>
      <c r="I488" s="60"/>
      <c r="J488" s="22">
        <f>G488+F488</f>
        <v>94</v>
      </c>
      <c r="K488" s="10">
        <v>33</v>
      </c>
    </row>
    <row r="489" spans="1:11" ht="15.75" x14ac:dyDescent="0.25">
      <c r="A489" t="s">
        <v>918</v>
      </c>
      <c r="B489" s="10" t="s">
        <v>611</v>
      </c>
      <c r="C489" s="10" t="s">
        <v>461</v>
      </c>
      <c r="D489" s="60"/>
      <c r="E489" s="60"/>
      <c r="F489" s="60">
        <v>81</v>
      </c>
      <c r="G489" s="60">
        <v>39</v>
      </c>
      <c r="H489" s="60"/>
      <c r="I489" s="60">
        <v>208</v>
      </c>
      <c r="J489" s="22">
        <f>G489+F489+I489</f>
        <v>328</v>
      </c>
      <c r="K489" s="10">
        <v>104</v>
      </c>
    </row>
    <row r="490" spans="1:11" ht="31.5" x14ac:dyDescent="0.25">
      <c r="A490" t="s">
        <v>918</v>
      </c>
      <c r="B490" s="10" t="s">
        <v>611</v>
      </c>
      <c r="C490" s="10" t="s">
        <v>613</v>
      </c>
      <c r="D490" s="60"/>
      <c r="E490" s="60"/>
      <c r="F490" s="60">
        <v>11</v>
      </c>
      <c r="G490" s="60">
        <v>8</v>
      </c>
      <c r="H490" s="60"/>
      <c r="I490" s="60">
        <v>0</v>
      </c>
      <c r="J490" s="22">
        <f>G490+F490+I490</f>
        <v>19</v>
      </c>
      <c r="K490" s="10"/>
    </row>
    <row r="491" spans="1:11" ht="31.5" x14ac:dyDescent="0.25">
      <c r="A491" t="s">
        <v>918</v>
      </c>
      <c r="B491" s="10" t="s">
        <v>616</v>
      </c>
      <c r="C491" s="10" t="s">
        <v>226</v>
      </c>
      <c r="D491" s="60"/>
      <c r="E491" s="60"/>
      <c r="F491" s="60">
        <v>18</v>
      </c>
      <c r="G491" s="60">
        <v>0</v>
      </c>
      <c r="H491" s="60"/>
      <c r="I491" s="60"/>
      <c r="J491" s="22">
        <f>G491+F491</f>
        <v>18</v>
      </c>
      <c r="K491" s="10">
        <v>18</v>
      </c>
    </row>
    <row r="492" spans="1:11" ht="31.5" x14ac:dyDescent="0.25">
      <c r="A492" t="s">
        <v>918</v>
      </c>
      <c r="B492" s="10" t="s">
        <v>625</v>
      </c>
      <c r="C492" s="10" t="s">
        <v>269</v>
      </c>
      <c r="D492" s="60"/>
      <c r="E492" s="60"/>
      <c r="F492" s="60">
        <v>19</v>
      </c>
      <c r="G492" s="60">
        <v>4</v>
      </c>
      <c r="H492" s="60"/>
      <c r="I492" s="60"/>
      <c r="J492" s="22">
        <f>G492+F492</f>
        <v>23</v>
      </c>
      <c r="K492" s="10">
        <v>8</v>
      </c>
    </row>
    <row r="493" spans="1:11" ht="31.5" x14ac:dyDescent="0.25">
      <c r="A493" t="s">
        <v>918</v>
      </c>
      <c r="B493" s="10" t="s">
        <v>632</v>
      </c>
      <c r="C493" s="10" t="s">
        <v>633</v>
      </c>
      <c r="D493" s="60"/>
      <c r="E493" s="60"/>
      <c r="F493" s="60">
        <v>27</v>
      </c>
      <c r="G493" s="60">
        <v>8</v>
      </c>
      <c r="H493" s="60"/>
      <c r="I493" s="60"/>
      <c r="J493" s="22">
        <f>G493+F493</f>
        <v>35</v>
      </c>
      <c r="K493" s="10"/>
    </row>
    <row r="494" spans="1:11" ht="31.5" x14ac:dyDescent="0.25">
      <c r="A494" t="s">
        <v>918</v>
      </c>
      <c r="B494" s="10" t="s">
        <v>636</v>
      </c>
      <c r="C494" s="10" t="s">
        <v>226</v>
      </c>
      <c r="D494" s="60"/>
      <c r="E494" s="60"/>
      <c r="F494" s="60">
        <v>70</v>
      </c>
      <c r="G494" s="60"/>
      <c r="H494" s="60"/>
      <c r="I494" s="60"/>
      <c r="J494" s="22">
        <f>F494</f>
        <v>70</v>
      </c>
      <c r="K494" s="10">
        <v>28</v>
      </c>
    </row>
    <row r="495" spans="1:11" ht="31.5" x14ac:dyDescent="0.25">
      <c r="A495" t="s">
        <v>918</v>
      </c>
      <c r="B495" s="10" t="s">
        <v>636</v>
      </c>
      <c r="C495" s="10" t="s">
        <v>269</v>
      </c>
      <c r="D495" s="60"/>
      <c r="E495" s="60"/>
      <c r="F495" s="60">
        <v>15</v>
      </c>
      <c r="G495" s="60"/>
      <c r="H495" s="60"/>
      <c r="I495" s="60"/>
      <c r="J495" s="22">
        <f>F495</f>
        <v>15</v>
      </c>
      <c r="K495" s="10">
        <v>15</v>
      </c>
    </row>
    <row r="496" spans="1:11" ht="31.5" x14ac:dyDescent="0.25">
      <c r="A496" t="s">
        <v>918</v>
      </c>
      <c r="B496" s="10" t="s">
        <v>658</v>
      </c>
      <c r="C496" s="10" t="s">
        <v>226</v>
      </c>
      <c r="D496" s="60"/>
      <c r="E496" s="60"/>
      <c r="F496" s="60">
        <v>41</v>
      </c>
      <c r="G496" s="60"/>
      <c r="H496" s="60"/>
      <c r="I496" s="60"/>
      <c r="J496" s="22">
        <f>F496</f>
        <v>41</v>
      </c>
      <c r="K496" s="10">
        <v>16</v>
      </c>
    </row>
    <row r="497" spans="1:11" ht="24" x14ac:dyDescent="0.25">
      <c r="A497" t="s">
        <v>918</v>
      </c>
      <c r="B497" s="30" t="s">
        <v>661</v>
      </c>
      <c r="C497" s="10" t="s">
        <v>226</v>
      </c>
      <c r="D497" s="60"/>
      <c r="E497" s="60"/>
      <c r="F497" s="60">
        <v>40</v>
      </c>
      <c r="G497" s="60"/>
      <c r="H497" s="60"/>
      <c r="I497" s="60"/>
      <c r="J497" s="22">
        <f>F497</f>
        <v>40</v>
      </c>
      <c r="K497" s="10">
        <v>11</v>
      </c>
    </row>
    <row r="498" spans="1:11" ht="15.75" x14ac:dyDescent="0.25">
      <c r="A498" t="s">
        <v>918</v>
      </c>
      <c r="B498" s="10" t="s">
        <v>702</v>
      </c>
      <c r="C498" s="10" t="s">
        <v>226</v>
      </c>
      <c r="D498" s="60"/>
      <c r="E498" s="60"/>
      <c r="F498" s="60">
        <v>29</v>
      </c>
      <c r="G498" s="60">
        <v>9</v>
      </c>
      <c r="H498" s="60">
        <v>70</v>
      </c>
      <c r="I498" s="60">
        <v>24</v>
      </c>
      <c r="J498" s="22">
        <f>I498+H498+G498+F498</f>
        <v>132</v>
      </c>
      <c r="K498" s="10">
        <v>48</v>
      </c>
    </row>
    <row r="499" spans="1:11" ht="31.5" x14ac:dyDescent="0.25">
      <c r="A499" t="s">
        <v>918</v>
      </c>
      <c r="B499" s="10" t="s">
        <v>702</v>
      </c>
      <c r="C499" s="10" t="s">
        <v>706</v>
      </c>
      <c r="D499" s="60"/>
      <c r="E499" s="60"/>
      <c r="F499" s="60">
        <v>14</v>
      </c>
      <c r="G499" s="60">
        <v>0</v>
      </c>
      <c r="H499" s="60">
        <v>0</v>
      </c>
      <c r="I499" s="60"/>
      <c r="J499" s="22">
        <f>I499+H499+G499+F499</f>
        <v>14</v>
      </c>
      <c r="K499" s="10">
        <v>0</v>
      </c>
    </row>
    <row r="500" spans="1:11" ht="15.75" x14ac:dyDescent="0.25">
      <c r="A500" t="s">
        <v>918</v>
      </c>
      <c r="B500" s="10" t="s">
        <v>727</v>
      </c>
      <c r="C500" s="10" t="s">
        <v>226</v>
      </c>
      <c r="D500" s="60"/>
      <c r="E500" s="60"/>
      <c r="F500" s="60">
        <v>85</v>
      </c>
      <c r="G500" s="60">
        <v>7</v>
      </c>
      <c r="H500" s="60">
        <v>2</v>
      </c>
      <c r="I500" s="60"/>
      <c r="J500" s="16">
        <f>H500+G500+F500</f>
        <v>94</v>
      </c>
      <c r="K500" s="10">
        <v>36</v>
      </c>
    </row>
    <row r="501" spans="1:11" ht="15.75" x14ac:dyDescent="0.25">
      <c r="A501" t="s">
        <v>918</v>
      </c>
      <c r="B501" s="10" t="s">
        <v>735</v>
      </c>
      <c r="C501" s="10" t="s">
        <v>226</v>
      </c>
      <c r="D501" s="60"/>
      <c r="E501" s="60"/>
      <c r="F501" s="60">
        <v>44</v>
      </c>
      <c r="G501" s="60">
        <v>32</v>
      </c>
      <c r="H501" s="60"/>
      <c r="I501" s="60"/>
      <c r="J501" s="22">
        <f>G501+F501</f>
        <v>76</v>
      </c>
      <c r="K501" s="10">
        <v>31</v>
      </c>
    </row>
    <row r="502" spans="1:11" ht="15.75" x14ac:dyDescent="0.25">
      <c r="A502" t="s">
        <v>918</v>
      </c>
      <c r="B502" s="10" t="s">
        <v>739</v>
      </c>
      <c r="C502" s="10" t="s">
        <v>226</v>
      </c>
      <c r="D502" s="60"/>
      <c r="E502" s="60"/>
      <c r="F502" s="60">
        <v>31</v>
      </c>
      <c r="G502" s="60">
        <v>3</v>
      </c>
      <c r="H502" s="60"/>
      <c r="I502" s="60"/>
      <c r="J502" s="22">
        <f>G502+F502</f>
        <v>34</v>
      </c>
      <c r="K502" s="10">
        <v>15</v>
      </c>
    </row>
    <row r="503" spans="1:11" ht="31.5" x14ac:dyDescent="0.25">
      <c r="A503" t="s">
        <v>918</v>
      </c>
      <c r="B503" s="10" t="s">
        <v>742</v>
      </c>
      <c r="C503" s="10" t="s">
        <v>226</v>
      </c>
      <c r="D503" s="60"/>
      <c r="E503" s="60"/>
      <c r="F503" s="60">
        <v>31</v>
      </c>
      <c r="G503" s="60"/>
      <c r="H503" s="60"/>
      <c r="I503" s="60"/>
      <c r="J503" s="22">
        <f>F503</f>
        <v>31</v>
      </c>
      <c r="K503" s="10">
        <v>11</v>
      </c>
    </row>
    <row r="504" spans="1:11" ht="31.5" x14ac:dyDescent="0.25">
      <c r="A504" t="s">
        <v>918</v>
      </c>
      <c r="B504" s="10" t="s">
        <v>823</v>
      </c>
      <c r="C504" s="10" t="s">
        <v>226</v>
      </c>
      <c r="D504" s="60"/>
      <c r="E504" s="60"/>
      <c r="F504" s="60">
        <v>26</v>
      </c>
      <c r="G504" s="60">
        <v>15</v>
      </c>
      <c r="H504" s="60"/>
      <c r="I504" s="60"/>
      <c r="J504" s="22">
        <f>G504+F504</f>
        <v>41</v>
      </c>
      <c r="K504" s="10"/>
    </row>
    <row r="505" spans="1:11" ht="31.5" x14ac:dyDescent="0.25">
      <c r="A505" t="s">
        <v>918</v>
      </c>
      <c r="B505" s="10" t="s">
        <v>749</v>
      </c>
      <c r="C505" s="10" t="s">
        <v>226</v>
      </c>
      <c r="D505" s="60"/>
      <c r="E505" s="60"/>
      <c r="F505" s="60">
        <v>29</v>
      </c>
      <c r="G505" s="60">
        <v>10</v>
      </c>
      <c r="H505" s="60"/>
      <c r="I505" s="60"/>
      <c r="J505" s="22">
        <f>G505+F505</f>
        <v>39</v>
      </c>
      <c r="K505" s="10">
        <v>16</v>
      </c>
    </row>
    <row r="506" spans="1:11" ht="15.75" x14ac:dyDescent="0.25">
      <c r="A506" t="s">
        <v>918</v>
      </c>
      <c r="B506" s="10" t="s">
        <v>760</v>
      </c>
      <c r="C506" s="10" t="s">
        <v>226</v>
      </c>
      <c r="D506" s="60"/>
      <c r="E506" s="60"/>
      <c r="F506" s="60">
        <v>0</v>
      </c>
      <c r="G506" s="60">
        <v>0</v>
      </c>
      <c r="H506" s="60"/>
      <c r="I506" s="60">
        <v>0</v>
      </c>
      <c r="J506" s="22">
        <f>I506+G506+F506</f>
        <v>0</v>
      </c>
      <c r="K506" s="10"/>
    </row>
    <row r="507" spans="1:11" ht="15.75" x14ac:dyDescent="0.25">
      <c r="A507" t="s">
        <v>918</v>
      </c>
      <c r="B507" s="10" t="s">
        <v>775</v>
      </c>
      <c r="C507" s="10" t="s">
        <v>226</v>
      </c>
      <c r="D507" s="60"/>
      <c r="E507" s="60"/>
      <c r="F507" s="60">
        <v>8</v>
      </c>
      <c r="G507" s="60">
        <v>1</v>
      </c>
      <c r="H507" s="60">
        <v>0</v>
      </c>
      <c r="I507" s="60">
        <v>0</v>
      </c>
      <c r="J507" s="22">
        <f>I507+H507+G507+F507</f>
        <v>9</v>
      </c>
      <c r="K507" s="10">
        <v>9</v>
      </c>
    </row>
    <row r="508" spans="1:11" ht="31.5" x14ac:dyDescent="0.25">
      <c r="A508" t="s">
        <v>918</v>
      </c>
      <c r="B508" s="10" t="s">
        <v>784</v>
      </c>
      <c r="C508" s="10" t="s">
        <v>226</v>
      </c>
      <c r="D508" s="60"/>
      <c r="E508" s="60"/>
      <c r="F508" s="60">
        <v>203</v>
      </c>
      <c r="G508" s="60">
        <v>26</v>
      </c>
      <c r="H508" s="60"/>
      <c r="I508" s="60">
        <v>73</v>
      </c>
      <c r="J508" s="22">
        <f>I508+G508+F508</f>
        <v>302</v>
      </c>
      <c r="K508" s="10">
        <v>105</v>
      </c>
    </row>
    <row r="509" spans="1:11" ht="31.5" x14ac:dyDescent="0.25">
      <c r="A509" t="s">
        <v>918</v>
      </c>
      <c r="B509" s="10" t="s">
        <v>784</v>
      </c>
      <c r="C509" s="10" t="s">
        <v>785</v>
      </c>
      <c r="D509" s="60"/>
      <c r="E509" s="60"/>
      <c r="F509" s="60">
        <v>79</v>
      </c>
      <c r="G509" s="60">
        <v>0</v>
      </c>
      <c r="H509" s="60"/>
      <c r="I509" s="60">
        <v>8</v>
      </c>
      <c r="J509" s="22">
        <f>I509+G509+F509</f>
        <v>87</v>
      </c>
      <c r="K509" s="10">
        <v>50</v>
      </c>
    </row>
    <row r="510" spans="1:11" ht="31.5" x14ac:dyDescent="0.25">
      <c r="A510" t="s">
        <v>918</v>
      </c>
      <c r="B510" s="10" t="s">
        <v>794</v>
      </c>
      <c r="C510" s="10" t="s">
        <v>226</v>
      </c>
      <c r="D510" s="60"/>
      <c r="E510" s="60"/>
      <c r="F510" s="60">
        <v>41</v>
      </c>
      <c r="G510" s="60">
        <v>34</v>
      </c>
      <c r="H510" s="60"/>
      <c r="I510" s="60"/>
      <c r="J510" s="22">
        <f>G510+F510</f>
        <v>75</v>
      </c>
      <c r="K510" s="10">
        <v>24</v>
      </c>
    </row>
    <row r="511" spans="1:11" ht="31.5" x14ac:dyDescent="0.25">
      <c r="A511" t="s">
        <v>918</v>
      </c>
      <c r="B511" s="10" t="s">
        <v>803</v>
      </c>
      <c r="C511" s="10" t="s">
        <v>226</v>
      </c>
      <c r="D511" s="60"/>
      <c r="E511" s="60"/>
      <c r="F511" s="60">
        <v>80</v>
      </c>
      <c r="G511" s="60">
        <v>32</v>
      </c>
      <c r="H511" s="60"/>
      <c r="I511" s="60"/>
      <c r="J511" s="22">
        <f>G511+F511</f>
        <v>112</v>
      </c>
      <c r="K511" s="10">
        <v>42</v>
      </c>
    </row>
    <row r="512" spans="1:11" ht="15.75" x14ac:dyDescent="0.25">
      <c r="A512" t="s">
        <v>918</v>
      </c>
      <c r="B512" s="10" t="s">
        <v>808</v>
      </c>
      <c r="C512" s="10" t="s">
        <v>226</v>
      </c>
      <c r="D512" s="60"/>
      <c r="E512" s="60"/>
      <c r="F512" s="60">
        <v>29</v>
      </c>
      <c r="G512" s="60"/>
      <c r="H512" s="60"/>
      <c r="I512" s="60">
        <v>0</v>
      </c>
      <c r="J512" s="22">
        <f>I512+F512</f>
        <v>29</v>
      </c>
      <c r="K512" s="10"/>
    </row>
    <row r="513" spans="1:11" ht="15.75" x14ac:dyDescent="0.25">
      <c r="A513" s="119"/>
      <c r="B513" s="22"/>
      <c r="C513" s="22"/>
      <c r="D513" s="22">
        <f>SUM(D469:D512)</f>
        <v>0</v>
      </c>
      <c r="E513" s="22"/>
      <c r="F513" s="22">
        <f t="shared" ref="F513:K513" si="21">SUM(F469:F512)</f>
        <v>4012</v>
      </c>
      <c r="G513" s="22">
        <f t="shared" si="21"/>
        <v>1310</v>
      </c>
      <c r="H513" s="22">
        <f t="shared" si="21"/>
        <v>159</v>
      </c>
      <c r="I513" s="22">
        <f t="shared" si="21"/>
        <v>1439</v>
      </c>
      <c r="J513" s="22">
        <f t="shared" si="21"/>
        <v>6920</v>
      </c>
      <c r="K513" s="22">
        <f t="shared" si="21"/>
        <v>1977</v>
      </c>
    </row>
    <row r="514" spans="1:11" ht="15.75" x14ac:dyDescent="0.25">
      <c r="A514" s="119"/>
      <c r="B514" s="22"/>
      <c r="C514" s="22"/>
      <c r="D514" s="22">
        <v>0</v>
      </c>
      <c r="E514" s="22">
        <v>0</v>
      </c>
      <c r="F514" s="22">
        <v>4012</v>
      </c>
      <c r="G514" s="22">
        <v>1310</v>
      </c>
      <c r="H514" s="22">
        <v>159</v>
      </c>
      <c r="I514" s="22">
        <v>1439</v>
      </c>
      <c r="J514" s="22">
        <v>6920</v>
      </c>
      <c r="K514" s="22">
        <v>1977</v>
      </c>
    </row>
    <row r="515" spans="1:11" ht="47.25" x14ac:dyDescent="0.25">
      <c r="A515" t="s">
        <v>897</v>
      </c>
      <c r="B515" s="10" t="s">
        <v>53</v>
      </c>
      <c r="C515" s="10" t="s">
        <v>46</v>
      </c>
      <c r="D515" s="98">
        <v>34</v>
      </c>
      <c r="E515" s="99"/>
      <c r="F515" s="98">
        <v>1</v>
      </c>
      <c r="G515" s="98">
        <v>2</v>
      </c>
      <c r="H515" s="99"/>
      <c r="I515" s="98">
        <v>0</v>
      </c>
      <c r="J515" s="15">
        <f>D515+E515+F515+G515+I515</f>
        <v>37</v>
      </c>
      <c r="K515" s="6" t="s">
        <v>15</v>
      </c>
    </row>
    <row r="516" spans="1:11" ht="15.75" x14ac:dyDescent="0.25">
      <c r="A516" t="s">
        <v>897</v>
      </c>
      <c r="B516" s="10" t="s">
        <v>66</v>
      </c>
      <c r="C516" s="10" t="s">
        <v>67</v>
      </c>
      <c r="D516" s="60">
        <v>45</v>
      </c>
      <c r="E516" s="60">
        <v>0</v>
      </c>
      <c r="F516" s="60">
        <v>16</v>
      </c>
      <c r="G516" s="60">
        <v>11</v>
      </c>
      <c r="H516" s="60">
        <v>9</v>
      </c>
      <c r="I516" s="60">
        <v>4</v>
      </c>
      <c r="J516" s="22">
        <f>I516+H516+G516+F516+E516+D516</f>
        <v>85</v>
      </c>
      <c r="K516" s="10">
        <v>23</v>
      </c>
    </row>
    <row r="517" spans="1:11" ht="15.75" x14ac:dyDescent="0.25">
      <c r="A517" t="s">
        <v>897</v>
      </c>
      <c r="B517" s="10" t="s">
        <v>66</v>
      </c>
      <c r="C517" s="10" t="s">
        <v>68</v>
      </c>
      <c r="D517" s="60">
        <v>0</v>
      </c>
      <c r="E517" s="60">
        <v>0</v>
      </c>
      <c r="F517" s="60">
        <v>0</v>
      </c>
      <c r="G517" s="60">
        <v>0</v>
      </c>
      <c r="H517" s="60">
        <v>0</v>
      </c>
      <c r="I517" s="60">
        <v>0</v>
      </c>
      <c r="J517" s="22">
        <f>I517+H517+G517+F517+E517+D517</f>
        <v>0</v>
      </c>
      <c r="K517" s="10"/>
    </row>
    <row r="518" spans="1:11" ht="47.25" x14ac:dyDescent="0.25">
      <c r="A518" t="s">
        <v>897</v>
      </c>
      <c r="B518" s="10" t="s">
        <v>66</v>
      </c>
      <c r="C518" s="10" t="s">
        <v>70</v>
      </c>
      <c r="D518" s="60">
        <v>0</v>
      </c>
      <c r="E518" s="60">
        <v>9</v>
      </c>
      <c r="F518" s="60">
        <v>4</v>
      </c>
      <c r="G518" s="60">
        <v>3</v>
      </c>
      <c r="H518" s="60">
        <v>0</v>
      </c>
      <c r="I518" s="60">
        <v>0</v>
      </c>
      <c r="J518" s="22">
        <f>I518+H518+G518+F518+E518+D518</f>
        <v>16</v>
      </c>
      <c r="K518" s="10"/>
    </row>
    <row r="519" spans="1:11" ht="63" x14ac:dyDescent="0.25">
      <c r="A519" t="s">
        <v>897</v>
      </c>
      <c r="B519" s="10" t="s">
        <v>107</v>
      </c>
      <c r="C519" s="10" t="s">
        <v>108</v>
      </c>
      <c r="D519" s="60">
        <v>45</v>
      </c>
      <c r="E519" s="60"/>
      <c r="F519" s="60">
        <v>0</v>
      </c>
      <c r="G519" s="60">
        <v>1</v>
      </c>
      <c r="H519" s="60"/>
      <c r="I519" s="60">
        <v>0</v>
      </c>
      <c r="J519" s="22">
        <f>I519+G519+F519+D519</f>
        <v>46</v>
      </c>
      <c r="K519" s="10">
        <v>10</v>
      </c>
    </row>
    <row r="520" spans="1:11" ht="47.25" x14ac:dyDescent="0.25">
      <c r="A520" t="s">
        <v>897</v>
      </c>
      <c r="B520" s="10" t="s">
        <v>107</v>
      </c>
      <c r="C520" s="10" t="s">
        <v>109</v>
      </c>
      <c r="D520" s="60">
        <v>63</v>
      </c>
      <c r="E520" s="60"/>
      <c r="F520" s="60">
        <v>0</v>
      </c>
      <c r="G520" s="60">
        <v>14</v>
      </c>
      <c r="H520" s="60"/>
      <c r="I520" s="60">
        <v>0</v>
      </c>
      <c r="J520" s="22">
        <f>I520+G520+F520+D520</f>
        <v>77</v>
      </c>
      <c r="K520" s="10">
        <v>25</v>
      </c>
    </row>
    <row r="521" spans="1:11" ht="31.5" x14ac:dyDescent="0.25">
      <c r="A521" t="s">
        <v>897</v>
      </c>
      <c r="B521" s="10" t="s">
        <v>107</v>
      </c>
      <c r="C521" s="10" t="s">
        <v>110</v>
      </c>
      <c r="D521" s="60">
        <v>56</v>
      </c>
      <c r="E521" s="60"/>
      <c r="F521" s="60">
        <v>0</v>
      </c>
      <c r="G521" s="60">
        <v>7</v>
      </c>
      <c r="H521" s="60"/>
      <c r="I521" s="60">
        <v>20</v>
      </c>
      <c r="J521" s="22">
        <f>I521+G521+F521+D521</f>
        <v>83</v>
      </c>
      <c r="K521" s="10">
        <v>20</v>
      </c>
    </row>
    <row r="522" spans="1:11" ht="31.5" x14ac:dyDescent="0.25">
      <c r="A522" t="s">
        <v>897</v>
      </c>
      <c r="B522" s="10" t="s">
        <v>107</v>
      </c>
      <c r="C522" s="10" t="s">
        <v>111</v>
      </c>
      <c r="D522" s="60">
        <v>70</v>
      </c>
      <c r="E522" s="60"/>
      <c r="F522" s="60">
        <v>0</v>
      </c>
      <c r="G522" s="60">
        <v>11</v>
      </c>
      <c r="H522" s="60"/>
      <c r="I522" s="60">
        <v>0</v>
      </c>
      <c r="J522" s="22">
        <f>I522+G522+F522+D522</f>
        <v>81</v>
      </c>
      <c r="K522" s="10">
        <v>22</v>
      </c>
    </row>
    <row r="523" spans="1:11" ht="63" x14ac:dyDescent="0.25">
      <c r="A523" t="s">
        <v>897</v>
      </c>
      <c r="B523" s="10" t="s">
        <v>117</v>
      </c>
      <c r="C523" s="10" t="s">
        <v>121</v>
      </c>
      <c r="D523" s="60">
        <v>67</v>
      </c>
      <c r="E523" s="60">
        <v>0</v>
      </c>
      <c r="F523" s="60">
        <v>0</v>
      </c>
      <c r="G523" s="60">
        <v>0</v>
      </c>
      <c r="H523" s="60"/>
      <c r="I523" s="60">
        <v>6</v>
      </c>
      <c r="J523" s="22">
        <f>I523+H523+G523+F523+E523+D523</f>
        <v>73</v>
      </c>
      <c r="K523" s="10">
        <v>32</v>
      </c>
    </row>
    <row r="524" spans="1:11" ht="47.25" x14ac:dyDescent="0.25">
      <c r="A524" t="s">
        <v>897</v>
      </c>
      <c r="B524" s="10" t="s">
        <v>218</v>
      </c>
      <c r="C524" s="10" t="s">
        <v>70</v>
      </c>
      <c r="D524" s="60"/>
      <c r="E524" s="60"/>
      <c r="F524" s="60">
        <v>96</v>
      </c>
      <c r="G524" s="60">
        <v>16</v>
      </c>
      <c r="H524" s="60"/>
      <c r="I524" s="60"/>
      <c r="J524" s="22">
        <f>I524+H524+G524+F524</f>
        <v>112</v>
      </c>
      <c r="K524" s="10"/>
    </row>
    <row r="525" spans="1:11" ht="63" x14ac:dyDescent="0.25">
      <c r="A525" t="s">
        <v>897</v>
      </c>
      <c r="B525" s="10" t="s">
        <v>247</v>
      </c>
      <c r="C525" s="10" t="s">
        <v>234</v>
      </c>
      <c r="D525" s="60"/>
      <c r="E525" s="60"/>
      <c r="F525" s="60">
        <v>38</v>
      </c>
      <c r="G525" s="60">
        <v>15</v>
      </c>
      <c r="H525" s="60"/>
      <c r="I525" s="60">
        <v>0</v>
      </c>
      <c r="J525" s="22">
        <f>I525+H525+G525+F525</f>
        <v>53</v>
      </c>
      <c r="K525" s="97">
        <v>21</v>
      </c>
    </row>
    <row r="526" spans="1:11" ht="47.25" x14ac:dyDescent="0.25">
      <c r="A526" t="s">
        <v>897</v>
      </c>
      <c r="B526" s="10" t="s">
        <v>268</v>
      </c>
      <c r="C526" s="10" t="s">
        <v>70</v>
      </c>
      <c r="D526" s="60"/>
      <c r="E526" s="60"/>
      <c r="F526" s="60">
        <v>13</v>
      </c>
      <c r="G526" s="60">
        <v>17</v>
      </c>
      <c r="H526" s="60"/>
      <c r="I526" s="60">
        <v>0</v>
      </c>
      <c r="J526" s="22">
        <f>I526+H526+G526+F526</f>
        <v>30</v>
      </c>
      <c r="K526" s="10">
        <v>0</v>
      </c>
    </row>
    <row r="527" spans="1:11" ht="63" x14ac:dyDescent="0.25">
      <c r="A527" t="s">
        <v>897</v>
      </c>
      <c r="B527" s="10" t="s">
        <v>268</v>
      </c>
      <c r="C527" s="10" t="s">
        <v>121</v>
      </c>
      <c r="D527" s="60"/>
      <c r="E527" s="60"/>
      <c r="F527" s="60">
        <v>71</v>
      </c>
      <c r="G527" s="60">
        <v>0</v>
      </c>
      <c r="H527" s="60"/>
      <c r="I527" s="60">
        <v>0</v>
      </c>
      <c r="J527" s="22">
        <f>I527+H527+G527+F527</f>
        <v>71</v>
      </c>
      <c r="K527" s="10">
        <v>0</v>
      </c>
    </row>
    <row r="528" spans="1:11" ht="47.25" x14ac:dyDescent="0.25">
      <c r="A528" t="s">
        <v>897</v>
      </c>
      <c r="B528" s="10" t="s">
        <v>300</v>
      </c>
      <c r="C528" s="10" t="s">
        <v>294</v>
      </c>
      <c r="D528" s="60"/>
      <c r="E528" s="60"/>
      <c r="F528" s="60">
        <v>57</v>
      </c>
      <c r="G528" s="60">
        <v>17</v>
      </c>
      <c r="H528" s="60"/>
      <c r="I528" s="60"/>
      <c r="J528" s="22">
        <f>G528+F528</f>
        <v>74</v>
      </c>
      <c r="K528" s="10">
        <v>29</v>
      </c>
    </row>
    <row r="529" spans="1:11" ht="63" x14ac:dyDescent="0.25">
      <c r="A529" t="s">
        <v>897</v>
      </c>
      <c r="B529" s="10" t="s">
        <v>300</v>
      </c>
      <c r="C529" s="10" t="s">
        <v>121</v>
      </c>
      <c r="D529" s="60"/>
      <c r="E529" s="60"/>
      <c r="F529" s="60">
        <v>117</v>
      </c>
      <c r="G529" s="60">
        <v>16</v>
      </c>
      <c r="H529" s="60"/>
      <c r="I529" s="60"/>
      <c r="J529" s="22">
        <f>G529+F529</f>
        <v>133</v>
      </c>
      <c r="K529" s="10">
        <v>5</v>
      </c>
    </row>
    <row r="530" spans="1:11" ht="47.25" x14ac:dyDescent="0.25">
      <c r="A530" t="s">
        <v>897</v>
      </c>
      <c r="B530" s="10" t="s">
        <v>300</v>
      </c>
      <c r="C530" s="10" t="s">
        <v>297</v>
      </c>
      <c r="D530" s="60"/>
      <c r="E530" s="60"/>
      <c r="F530" s="60">
        <v>45</v>
      </c>
      <c r="G530" s="60">
        <v>0</v>
      </c>
      <c r="H530" s="60"/>
      <c r="I530" s="60"/>
      <c r="J530" s="22">
        <f>G530+F530</f>
        <v>45</v>
      </c>
      <c r="K530" s="10">
        <v>45</v>
      </c>
    </row>
    <row r="531" spans="1:11" ht="31.5" x14ac:dyDescent="0.25">
      <c r="A531" t="s">
        <v>897</v>
      </c>
      <c r="B531" s="10" t="s">
        <v>300</v>
      </c>
      <c r="C531" s="10" t="s">
        <v>298</v>
      </c>
      <c r="D531" s="60"/>
      <c r="E531" s="60"/>
      <c r="F531" s="60">
        <v>11</v>
      </c>
      <c r="G531" s="60">
        <v>0</v>
      </c>
      <c r="H531" s="60"/>
      <c r="I531" s="60"/>
      <c r="J531" s="22">
        <f>G531+F531</f>
        <v>11</v>
      </c>
      <c r="K531" s="10">
        <v>11</v>
      </c>
    </row>
    <row r="532" spans="1:11" ht="31.5" x14ac:dyDescent="0.25">
      <c r="A532" t="s">
        <v>897</v>
      </c>
      <c r="B532" s="10" t="s">
        <v>313</v>
      </c>
      <c r="C532" s="10" t="s">
        <v>315</v>
      </c>
      <c r="D532" s="60"/>
      <c r="E532" s="60"/>
      <c r="F532" s="60">
        <v>233</v>
      </c>
      <c r="G532" s="60"/>
      <c r="H532" s="60"/>
      <c r="I532" s="60"/>
      <c r="J532" s="22">
        <f>F532</f>
        <v>233</v>
      </c>
      <c r="K532" s="10">
        <v>83</v>
      </c>
    </row>
    <row r="533" spans="1:11" ht="31.5" x14ac:dyDescent="0.25">
      <c r="A533" t="s">
        <v>897</v>
      </c>
      <c r="B533" s="10" t="s">
        <v>319</v>
      </c>
      <c r="C533" s="10" t="s">
        <v>68</v>
      </c>
      <c r="D533" s="60"/>
      <c r="E533" s="60">
        <v>27</v>
      </c>
      <c r="F533" s="60"/>
      <c r="G533" s="60"/>
      <c r="H533" s="60"/>
      <c r="I533" s="60"/>
      <c r="J533" s="22">
        <f>E533</f>
        <v>27</v>
      </c>
      <c r="K533" s="10">
        <v>5</v>
      </c>
    </row>
    <row r="534" spans="1:11" ht="31.5" x14ac:dyDescent="0.25">
      <c r="A534" t="s">
        <v>897</v>
      </c>
      <c r="B534" s="10" t="s">
        <v>319</v>
      </c>
      <c r="C534" s="10" t="s">
        <v>321</v>
      </c>
      <c r="D534" s="60"/>
      <c r="E534" s="60">
        <v>40</v>
      </c>
      <c r="F534" s="60"/>
      <c r="G534" s="60"/>
      <c r="H534" s="60"/>
      <c r="I534" s="60"/>
      <c r="J534" s="22">
        <f>E534</f>
        <v>40</v>
      </c>
      <c r="K534" s="10">
        <v>9</v>
      </c>
    </row>
    <row r="535" spans="1:11" ht="47.25" x14ac:dyDescent="0.25">
      <c r="A535" t="s">
        <v>897</v>
      </c>
      <c r="B535" s="10" t="s">
        <v>333</v>
      </c>
      <c r="C535" s="10" t="s">
        <v>70</v>
      </c>
      <c r="D535" s="60"/>
      <c r="E535" s="60"/>
      <c r="F535" s="60">
        <v>7</v>
      </c>
      <c r="G535" s="60">
        <v>0</v>
      </c>
      <c r="H535" s="60">
        <v>0</v>
      </c>
      <c r="I535" s="60">
        <v>0</v>
      </c>
      <c r="J535" s="22">
        <f>I535+H535+G535+F535</f>
        <v>7</v>
      </c>
      <c r="K535" s="10">
        <v>5</v>
      </c>
    </row>
    <row r="536" spans="1:11" ht="63" x14ac:dyDescent="0.25">
      <c r="A536" t="s">
        <v>897</v>
      </c>
      <c r="B536" s="10" t="s">
        <v>343</v>
      </c>
      <c r="C536" s="10" t="s">
        <v>348</v>
      </c>
      <c r="D536" s="60">
        <v>0</v>
      </c>
      <c r="E536" s="60">
        <v>0</v>
      </c>
      <c r="F536" s="60">
        <v>15</v>
      </c>
      <c r="G536" s="60">
        <v>2</v>
      </c>
      <c r="H536" s="60"/>
      <c r="I536" s="60">
        <v>0</v>
      </c>
      <c r="J536" s="22">
        <f>I536+H536+G536+F536+E536+D536</f>
        <v>17</v>
      </c>
      <c r="K536" s="10">
        <v>7</v>
      </c>
    </row>
    <row r="537" spans="1:11" ht="63" x14ac:dyDescent="0.25">
      <c r="A537" t="s">
        <v>897</v>
      </c>
      <c r="B537" s="10" t="s">
        <v>398</v>
      </c>
      <c r="C537" s="10" t="s">
        <v>394</v>
      </c>
      <c r="D537" s="60"/>
      <c r="E537" s="60"/>
      <c r="F537" s="60">
        <v>29</v>
      </c>
      <c r="G537" s="60">
        <v>39</v>
      </c>
      <c r="H537" s="60"/>
      <c r="I537" s="60">
        <v>0</v>
      </c>
      <c r="J537" s="22">
        <f>I537+G537+F537+E537</f>
        <v>68</v>
      </c>
      <c r="K537" s="10">
        <v>18</v>
      </c>
    </row>
    <row r="538" spans="1:11" ht="63" x14ac:dyDescent="0.25">
      <c r="A538" t="s">
        <v>897</v>
      </c>
      <c r="B538" s="10" t="s">
        <v>421</v>
      </c>
      <c r="C538" s="10" t="s">
        <v>423</v>
      </c>
      <c r="D538" s="60">
        <v>0</v>
      </c>
      <c r="E538" s="60"/>
      <c r="F538" s="60">
        <v>105</v>
      </c>
      <c r="G538" s="60">
        <v>18</v>
      </c>
      <c r="H538" s="60"/>
      <c r="I538" s="60">
        <v>0</v>
      </c>
      <c r="J538" s="22">
        <f>I538+H538+G538+F538+E538+D538</f>
        <v>123</v>
      </c>
      <c r="K538" s="10">
        <v>61</v>
      </c>
    </row>
    <row r="539" spans="1:11" ht="47.25" x14ac:dyDescent="0.25">
      <c r="A539" t="s">
        <v>897</v>
      </c>
      <c r="B539" s="10" t="s">
        <v>452</v>
      </c>
      <c r="C539" s="10" t="s">
        <v>455</v>
      </c>
      <c r="D539" s="60"/>
      <c r="E539" s="60"/>
      <c r="F539" s="60">
        <v>184</v>
      </c>
      <c r="G539" s="60">
        <v>53</v>
      </c>
      <c r="H539" s="60"/>
      <c r="I539" s="60">
        <v>70</v>
      </c>
      <c r="J539" s="22">
        <f>I539+H539+G539+F539</f>
        <v>307</v>
      </c>
      <c r="K539" s="10">
        <v>112</v>
      </c>
    </row>
    <row r="540" spans="1:11" ht="63" x14ac:dyDescent="0.25">
      <c r="A540" t="s">
        <v>897</v>
      </c>
      <c r="B540" s="10" t="s">
        <v>452</v>
      </c>
      <c r="C540" s="10" t="s">
        <v>423</v>
      </c>
      <c r="D540" s="60"/>
      <c r="E540" s="60"/>
      <c r="F540" s="60">
        <v>26</v>
      </c>
      <c r="G540" s="60">
        <v>0</v>
      </c>
      <c r="H540" s="60"/>
      <c r="I540" s="60">
        <v>0</v>
      </c>
      <c r="J540" s="22">
        <f>I540+H540+G540+F540</f>
        <v>26</v>
      </c>
      <c r="K540" s="10"/>
    </row>
    <row r="541" spans="1:11" ht="63" x14ac:dyDescent="0.25">
      <c r="A541" t="s">
        <v>897</v>
      </c>
      <c r="B541" s="10" t="s">
        <v>474</v>
      </c>
      <c r="C541" s="10" t="s">
        <v>479</v>
      </c>
      <c r="D541" s="60"/>
      <c r="E541" s="60"/>
      <c r="F541" s="60">
        <v>88</v>
      </c>
      <c r="G541" s="60">
        <v>16</v>
      </c>
      <c r="H541" s="60"/>
      <c r="I541" s="60">
        <v>0</v>
      </c>
      <c r="J541" s="22">
        <f>I541+G541+F541</f>
        <v>104</v>
      </c>
      <c r="K541" s="10">
        <v>55</v>
      </c>
    </row>
    <row r="542" spans="1:11" ht="47.25" x14ac:dyDescent="0.25">
      <c r="A542" t="s">
        <v>897</v>
      </c>
      <c r="B542" s="10" t="s">
        <v>474</v>
      </c>
      <c r="C542" s="10" t="s">
        <v>480</v>
      </c>
      <c r="D542" s="60"/>
      <c r="E542" s="60"/>
      <c r="F542" s="60">
        <v>64</v>
      </c>
      <c r="G542" s="60">
        <v>0</v>
      </c>
      <c r="H542" s="60"/>
      <c r="I542" s="60">
        <v>91</v>
      </c>
      <c r="J542" s="22">
        <f>I542+G542+F542</f>
        <v>155</v>
      </c>
      <c r="K542" s="10">
        <v>52</v>
      </c>
    </row>
    <row r="543" spans="1:11" ht="51" customHeight="1" x14ac:dyDescent="0.25">
      <c r="A543" t="s">
        <v>897</v>
      </c>
      <c r="B543" s="10" t="s">
        <v>492</v>
      </c>
      <c r="C543" s="10" t="s">
        <v>499</v>
      </c>
      <c r="D543" s="60">
        <v>20</v>
      </c>
      <c r="E543" s="60"/>
      <c r="F543" s="60">
        <v>26</v>
      </c>
      <c r="G543" s="60">
        <v>5</v>
      </c>
      <c r="H543" s="60">
        <v>0</v>
      </c>
      <c r="I543" s="60">
        <v>0</v>
      </c>
      <c r="J543" s="22">
        <f>I543+H543+G543+F543+E543+D543</f>
        <v>51</v>
      </c>
      <c r="K543" s="10">
        <v>9</v>
      </c>
    </row>
    <row r="544" spans="1:11" ht="47.25" x14ac:dyDescent="0.25">
      <c r="A544" t="s">
        <v>897</v>
      </c>
      <c r="B544" s="10" t="s">
        <v>532</v>
      </c>
      <c r="C544" s="10" t="s">
        <v>455</v>
      </c>
      <c r="D544" s="60">
        <v>60</v>
      </c>
      <c r="E544" s="60"/>
      <c r="F544" s="60">
        <v>25</v>
      </c>
      <c r="G544" s="60"/>
      <c r="H544" s="60"/>
      <c r="I544" s="60">
        <v>0</v>
      </c>
      <c r="J544" s="22">
        <f>I544+F544+D544</f>
        <v>85</v>
      </c>
      <c r="K544" s="10">
        <v>37</v>
      </c>
    </row>
    <row r="545" spans="1:11" ht="63" x14ac:dyDescent="0.25">
      <c r="A545" t="s">
        <v>897</v>
      </c>
      <c r="B545" s="10" t="s">
        <v>537</v>
      </c>
      <c r="C545" s="10" t="s">
        <v>394</v>
      </c>
      <c r="D545" s="60">
        <v>70</v>
      </c>
      <c r="E545" s="60"/>
      <c r="F545" s="60">
        <v>31</v>
      </c>
      <c r="G545" s="60"/>
      <c r="H545" s="60"/>
      <c r="I545" s="60"/>
      <c r="J545" s="22">
        <f>I545+H545+G545+F545+E545+D545</f>
        <v>101</v>
      </c>
      <c r="K545" s="10">
        <v>34</v>
      </c>
    </row>
    <row r="546" spans="1:11" ht="47.25" x14ac:dyDescent="0.25">
      <c r="A546" t="s">
        <v>897</v>
      </c>
      <c r="B546" s="10" t="s">
        <v>541</v>
      </c>
      <c r="C546" s="10" t="s">
        <v>70</v>
      </c>
      <c r="D546" s="60"/>
      <c r="E546" s="60"/>
      <c r="F546" s="60">
        <v>118</v>
      </c>
      <c r="G546" s="60">
        <v>64</v>
      </c>
      <c r="H546" s="60"/>
      <c r="I546" s="60">
        <v>51</v>
      </c>
      <c r="J546" s="22">
        <f>I546+G546+F546+E546+D546</f>
        <v>233</v>
      </c>
      <c r="K546" s="10">
        <v>87</v>
      </c>
    </row>
    <row r="547" spans="1:11" ht="63" x14ac:dyDescent="0.25">
      <c r="A547" t="s">
        <v>897</v>
      </c>
      <c r="B547" s="10" t="s">
        <v>541</v>
      </c>
      <c r="C547" s="10" t="s">
        <v>121</v>
      </c>
      <c r="D547" s="60"/>
      <c r="E547" s="60"/>
      <c r="F547" s="60">
        <v>82</v>
      </c>
      <c r="G547" s="60">
        <v>29</v>
      </c>
      <c r="H547" s="60"/>
      <c r="I547" s="60">
        <v>0</v>
      </c>
      <c r="J547" s="22">
        <f>I547+G547+F547+E547+D547</f>
        <v>111</v>
      </c>
      <c r="K547" s="10">
        <v>42</v>
      </c>
    </row>
    <row r="548" spans="1:11" ht="31.5" x14ac:dyDescent="0.25">
      <c r="A548" t="s">
        <v>897</v>
      </c>
      <c r="B548" s="10" t="s">
        <v>636</v>
      </c>
      <c r="C548" s="10" t="s">
        <v>639</v>
      </c>
      <c r="D548" s="60"/>
      <c r="E548" s="60"/>
      <c r="F548" s="60">
        <v>23</v>
      </c>
      <c r="G548" s="60"/>
      <c r="H548" s="60"/>
      <c r="I548" s="60"/>
      <c r="J548" s="22">
        <f>F548</f>
        <v>23</v>
      </c>
      <c r="K548" s="10">
        <v>13</v>
      </c>
    </row>
    <row r="549" spans="1:11" ht="47.25" x14ac:dyDescent="0.25">
      <c r="A549" t="s">
        <v>897</v>
      </c>
      <c r="B549" s="10" t="s">
        <v>647</v>
      </c>
      <c r="C549" s="10" t="s">
        <v>648</v>
      </c>
      <c r="D549" s="60"/>
      <c r="E549" s="60"/>
      <c r="F549" s="60">
        <v>20</v>
      </c>
      <c r="G549" s="60">
        <v>5</v>
      </c>
      <c r="H549" s="60"/>
      <c r="I549" s="60"/>
      <c r="J549" s="22">
        <f>I549+G549+F549</f>
        <v>25</v>
      </c>
      <c r="K549" s="10">
        <v>9</v>
      </c>
    </row>
    <row r="550" spans="1:11" ht="47.25" x14ac:dyDescent="0.25">
      <c r="A550" t="s">
        <v>897</v>
      </c>
      <c r="B550" s="10" t="s">
        <v>672</v>
      </c>
      <c r="C550" s="10" t="s">
        <v>480</v>
      </c>
      <c r="D550" s="60"/>
      <c r="E550" s="60"/>
      <c r="F550" s="60">
        <v>63</v>
      </c>
      <c r="G550" s="60">
        <v>23</v>
      </c>
      <c r="H550" s="60"/>
      <c r="I550" s="60"/>
      <c r="J550" s="22">
        <f>G550+F550</f>
        <v>86</v>
      </c>
      <c r="K550" s="10">
        <v>16</v>
      </c>
    </row>
    <row r="551" spans="1:11" ht="63" x14ac:dyDescent="0.25">
      <c r="A551" t="s">
        <v>897</v>
      </c>
      <c r="B551" s="10" t="s">
        <v>760</v>
      </c>
      <c r="C551" s="10" t="s">
        <v>761</v>
      </c>
      <c r="D551" s="60"/>
      <c r="E551" s="60"/>
      <c r="F551" s="60">
        <v>0</v>
      </c>
      <c r="G551" s="60">
        <v>0</v>
      </c>
      <c r="H551" s="60"/>
      <c r="I551" s="60">
        <v>0</v>
      </c>
      <c r="J551" s="22">
        <f>I551+G551+F551</f>
        <v>0</v>
      </c>
      <c r="K551" s="10"/>
    </row>
    <row r="552" spans="1:11" ht="47.25" x14ac:dyDescent="0.25">
      <c r="A552" t="s">
        <v>897</v>
      </c>
      <c r="B552" s="10" t="s">
        <v>784</v>
      </c>
      <c r="C552" s="10" t="s">
        <v>480</v>
      </c>
      <c r="D552" s="60"/>
      <c r="E552" s="60"/>
      <c r="F552" s="60">
        <v>211</v>
      </c>
      <c r="G552" s="60">
        <v>39</v>
      </c>
      <c r="H552" s="60"/>
      <c r="I552" s="60">
        <v>0</v>
      </c>
      <c r="J552" s="22">
        <f>I552+G552+F552</f>
        <v>250</v>
      </c>
      <c r="K552" s="10">
        <v>65</v>
      </c>
    </row>
    <row r="553" spans="1:11" ht="63" x14ac:dyDescent="0.25">
      <c r="A553" t="s">
        <v>897</v>
      </c>
      <c r="B553" s="10" t="s">
        <v>784</v>
      </c>
      <c r="C553" s="10" t="s">
        <v>121</v>
      </c>
      <c r="D553" s="60"/>
      <c r="E553" s="60"/>
      <c r="F553" s="60">
        <v>90</v>
      </c>
      <c r="G553" s="60">
        <v>22</v>
      </c>
      <c r="H553" s="60"/>
      <c r="I553" s="60">
        <v>0</v>
      </c>
      <c r="J553" s="22">
        <f>I553+G553+F553</f>
        <v>112</v>
      </c>
      <c r="K553" s="10">
        <v>34</v>
      </c>
    </row>
    <row r="554" spans="1:11" ht="31.5" x14ac:dyDescent="0.25">
      <c r="A554" t="s">
        <v>897</v>
      </c>
      <c r="B554" s="10" t="s">
        <v>788</v>
      </c>
      <c r="C554" s="10" t="s">
        <v>639</v>
      </c>
      <c r="D554" s="60"/>
      <c r="E554" s="60"/>
      <c r="F554" s="60">
        <v>58</v>
      </c>
      <c r="G554" s="60"/>
      <c r="H554" s="60"/>
      <c r="I554" s="60"/>
      <c r="J554" s="22">
        <f>F554</f>
        <v>58</v>
      </c>
      <c r="K554" s="10">
        <v>12</v>
      </c>
    </row>
    <row r="555" spans="1:11" ht="47.25" x14ac:dyDescent="0.25">
      <c r="A555" t="s">
        <v>897</v>
      </c>
      <c r="B555" s="10" t="s">
        <v>794</v>
      </c>
      <c r="C555" s="10" t="s">
        <v>480</v>
      </c>
      <c r="D555" s="60"/>
      <c r="E555" s="60"/>
      <c r="F555" s="60">
        <v>63</v>
      </c>
      <c r="G555" s="60">
        <v>37</v>
      </c>
      <c r="H555" s="60"/>
      <c r="I555" s="60"/>
      <c r="J555" s="22">
        <f>G555+F555</f>
        <v>100</v>
      </c>
      <c r="K555" s="10">
        <v>32</v>
      </c>
    </row>
    <row r="556" spans="1:11" ht="63" x14ac:dyDescent="0.25">
      <c r="A556" t="s">
        <v>897</v>
      </c>
      <c r="B556" s="10" t="s">
        <v>816</v>
      </c>
      <c r="C556" s="10" t="s">
        <v>818</v>
      </c>
      <c r="D556" s="60"/>
      <c r="E556" s="60"/>
      <c r="F556" s="60">
        <v>40</v>
      </c>
      <c r="G556" s="60">
        <v>11</v>
      </c>
      <c r="H556" s="60"/>
      <c r="I556" s="60">
        <v>0</v>
      </c>
      <c r="J556" s="22">
        <f>I556+G556+F556</f>
        <v>51</v>
      </c>
      <c r="K556" s="10">
        <v>13</v>
      </c>
    </row>
    <row r="557" spans="1:11" ht="63" x14ac:dyDescent="0.25">
      <c r="A557" t="s">
        <v>897</v>
      </c>
      <c r="B557" s="10" t="s">
        <v>816</v>
      </c>
      <c r="C557" s="10" t="s">
        <v>819</v>
      </c>
      <c r="D557" s="60">
        <v>0</v>
      </c>
      <c r="E557" s="60">
        <v>0</v>
      </c>
      <c r="F557" s="60">
        <v>3</v>
      </c>
      <c r="G557" s="60">
        <v>0</v>
      </c>
      <c r="H557" s="60"/>
      <c r="I557" s="60">
        <v>0</v>
      </c>
      <c r="J557" s="22">
        <f>I557+G557+F557</f>
        <v>3</v>
      </c>
      <c r="K557" s="10"/>
    </row>
    <row r="558" spans="1:11" ht="15.75" x14ac:dyDescent="0.25">
      <c r="A558" s="119"/>
      <c r="B558" s="22"/>
      <c r="C558" s="22"/>
      <c r="D558" s="22">
        <f t="shared" ref="D558:K558" si="22">SUM(D515:D557)</f>
        <v>530</v>
      </c>
      <c r="E558" s="22">
        <f t="shared" si="22"/>
        <v>76</v>
      </c>
      <c r="F558" s="22">
        <f t="shared" si="22"/>
        <v>2073</v>
      </c>
      <c r="G558" s="22">
        <f t="shared" si="22"/>
        <v>493</v>
      </c>
      <c r="H558" s="22">
        <f t="shared" si="22"/>
        <v>9</v>
      </c>
      <c r="I558" s="22">
        <f t="shared" si="22"/>
        <v>242</v>
      </c>
      <c r="J558" s="22">
        <f t="shared" si="22"/>
        <v>3423</v>
      </c>
      <c r="K558" s="22">
        <f t="shared" si="22"/>
        <v>1053</v>
      </c>
    </row>
    <row r="559" spans="1:11" ht="15.75" x14ac:dyDescent="0.25">
      <c r="A559" s="119"/>
      <c r="B559" s="22"/>
      <c r="C559" s="22"/>
      <c r="D559" s="22">
        <v>530</v>
      </c>
      <c r="E559" s="22">
        <v>76</v>
      </c>
      <c r="F559" s="22">
        <v>2073</v>
      </c>
      <c r="G559" s="22">
        <v>493</v>
      </c>
      <c r="H559" s="22">
        <v>9</v>
      </c>
      <c r="I559" s="22">
        <v>242</v>
      </c>
      <c r="J559" s="22">
        <v>3423</v>
      </c>
      <c r="K559" s="22">
        <v>1053</v>
      </c>
    </row>
    <row r="560" spans="1:11" ht="31.5" x14ac:dyDescent="0.25">
      <c r="A560" t="s">
        <v>906</v>
      </c>
      <c r="B560" s="10" t="s">
        <v>78</v>
      </c>
      <c r="C560" s="10" t="s">
        <v>905</v>
      </c>
      <c r="D560" s="60">
        <v>1</v>
      </c>
      <c r="E560" s="60"/>
      <c r="F560" s="60">
        <v>57</v>
      </c>
      <c r="G560" s="60">
        <v>1</v>
      </c>
      <c r="H560" s="60"/>
      <c r="I560" s="60">
        <v>0</v>
      </c>
      <c r="J560" s="22">
        <f>I560+H560+G560+F560+E560+D560</f>
        <v>59</v>
      </c>
      <c r="K560" s="10">
        <v>8</v>
      </c>
    </row>
    <row r="561" spans="1:11" ht="31.5" x14ac:dyDescent="0.25">
      <c r="A561" t="s">
        <v>906</v>
      </c>
      <c r="B561" s="10" t="s">
        <v>78</v>
      </c>
      <c r="C561" s="10" t="s">
        <v>483</v>
      </c>
      <c r="D561" s="60">
        <v>1</v>
      </c>
      <c r="E561" s="60"/>
      <c r="F561" s="60">
        <v>64</v>
      </c>
      <c r="G561" s="60">
        <v>7</v>
      </c>
      <c r="H561" s="60"/>
      <c r="I561" s="60">
        <v>24</v>
      </c>
      <c r="J561" s="22">
        <f>I561+H561+G561+F561+E561+D561</f>
        <v>96</v>
      </c>
      <c r="K561" s="10">
        <v>29</v>
      </c>
    </row>
    <row r="562" spans="1:11" ht="47.25" x14ac:dyDescent="0.25">
      <c r="A562" t="s">
        <v>906</v>
      </c>
      <c r="B562" s="10" t="s">
        <v>300</v>
      </c>
      <c r="C562" s="10" t="s">
        <v>291</v>
      </c>
      <c r="D562" s="60"/>
      <c r="E562" s="60"/>
      <c r="F562" s="60">
        <v>169</v>
      </c>
      <c r="G562" s="60">
        <v>24</v>
      </c>
      <c r="H562" s="60"/>
      <c r="I562" s="60"/>
      <c r="J562" s="22">
        <f>G562+F562</f>
        <v>193</v>
      </c>
      <c r="K562" s="10">
        <v>54</v>
      </c>
    </row>
    <row r="563" spans="1:11" ht="31.5" x14ac:dyDescent="0.25">
      <c r="A563" t="s">
        <v>906</v>
      </c>
      <c r="B563" s="10" t="s">
        <v>474</v>
      </c>
      <c r="C563" s="10" t="s">
        <v>483</v>
      </c>
      <c r="D563" s="60"/>
      <c r="E563" s="60"/>
      <c r="F563" s="60">
        <v>35</v>
      </c>
      <c r="G563" s="60">
        <v>0</v>
      </c>
      <c r="H563" s="60"/>
      <c r="I563" s="60">
        <v>13</v>
      </c>
      <c r="J563" s="22">
        <f>I563+G563+F563</f>
        <v>48</v>
      </c>
      <c r="K563" s="10">
        <v>29</v>
      </c>
    </row>
    <row r="564" spans="1:11" ht="15.75" x14ac:dyDescent="0.25">
      <c r="A564" s="119"/>
      <c r="B564" s="22"/>
      <c r="C564" s="22"/>
      <c r="D564" s="22">
        <f>SUM(D560:D563)</f>
        <v>2</v>
      </c>
      <c r="E564" s="22"/>
      <c r="F564" s="22">
        <f>SUM(F560:F563)</f>
        <v>325</v>
      </c>
      <c r="G564" s="22">
        <f>SUM(G560:G563)</f>
        <v>32</v>
      </c>
      <c r="H564" s="22"/>
      <c r="I564" s="22">
        <f>SUM(I560:I563)</f>
        <v>37</v>
      </c>
      <c r="J564" s="22">
        <f>SUM(J560:J563)</f>
        <v>396</v>
      </c>
      <c r="K564" s="22">
        <f>SUM(K560:K563)</f>
        <v>120</v>
      </c>
    </row>
    <row r="565" spans="1:11" ht="15.75" x14ac:dyDescent="0.25">
      <c r="A565" s="119"/>
      <c r="B565" s="22"/>
      <c r="C565" s="22"/>
      <c r="D565" s="22">
        <v>2</v>
      </c>
      <c r="E565" s="22">
        <v>0</v>
      </c>
      <c r="F565" s="22">
        <v>325</v>
      </c>
      <c r="G565" s="22">
        <v>32</v>
      </c>
      <c r="H565" s="22"/>
      <c r="I565" s="22">
        <v>37</v>
      </c>
      <c r="J565" s="22">
        <v>396</v>
      </c>
      <c r="K565" s="22">
        <v>120</v>
      </c>
    </row>
    <row r="566" spans="1:11" ht="15.75" x14ac:dyDescent="0.25">
      <c r="A566" t="s">
        <v>908</v>
      </c>
      <c r="B566" s="10" t="s">
        <v>87</v>
      </c>
      <c r="C566" s="10" t="s">
        <v>88</v>
      </c>
      <c r="D566" s="60">
        <v>49</v>
      </c>
      <c r="E566" s="60"/>
      <c r="F566" s="60">
        <v>0</v>
      </c>
      <c r="G566" s="60">
        <v>1</v>
      </c>
      <c r="H566" s="60"/>
      <c r="I566" s="60">
        <v>12</v>
      </c>
      <c r="J566" s="22">
        <f t="shared" ref="J566:J574" si="23">I566+H566+G566+F566+E566+D566</f>
        <v>62</v>
      </c>
      <c r="K566" s="10">
        <v>17</v>
      </c>
    </row>
    <row r="567" spans="1:11" ht="15.75" x14ac:dyDescent="0.25">
      <c r="A567" t="s">
        <v>908</v>
      </c>
      <c r="B567" s="10" t="s">
        <v>87</v>
      </c>
      <c r="C567" s="10" t="s">
        <v>91</v>
      </c>
      <c r="D567" s="60">
        <v>73</v>
      </c>
      <c r="E567" s="60"/>
      <c r="F567" s="60">
        <v>4</v>
      </c>
      <c r="G567" s="60">
        <v>41</v>
      </c>
      <c r="H567" s="60"/>
      <c r="I567" s="60">
        <v>0</v>
      </c>
      <c r="J567" s="22">
        <f t="shared" si="23"/>
        <v>118</v>
      </c>
      <c r="K567" s="10">
        <v>38</v>
      </c>
    </row>
    <row r="568" spans="1:11" ht="31.5" x14ac:dyDescent="0.25">
      <c r="A568" t="s">
        <v>908</v>
      </c>
      <c r="B568" s="10" t="s">
        <v>94</v>
      </c>
      <c r="C568" s="10" t="s">
        <v>95</v>
      </c>
      <c r="D568" s="60">
        <v>59</v>
      </c>
      <c r="E568" s="60"/>
      <c r="F568" s="60">
        <v>3</v>
      </c>
      <c r="G568" s="60">
        <v>1</v>
      </c>
      <c r="H568" s="60"/>
      <c r="I568" s="60">
        <v>30</v>
      </c>
      <c r="J568" s="22">
        <f t="shared" si="23"/>
        <v>93</v>
      </c>
      <c r="K568" s="10">
        <v>28</v>
      </c>
    </row>
    <row r="569" spans="1:11" ht="15.75" x14ac:dyDescent="0.25">
      <c r="A569" t="s">
        <v>908</v>
      </c>
      <c r="B569" s="10" t="s">
        <v>94</v>
      </c>
      <c r="C569" s="10" t="s">
        <v>99</v>
      </c>
      <c r="D569" s="60">
        <v>0</v>
      </c>
      <c r="E569" s="60"/>
      <c r="F569" s="60">
        <v>161</v>
      </c>
      <c r="G569" s="60">
        <v>44</v>
      </c>
      <c r="H569" s="60"/>
      <c r="I569" s="60">
        <v>0</v>
      </c>
      <c r="J569" s="22">
        <f t="shared" si="23"/>
        <v>205</v>
      </c>
      <c r="K569" s="10">
        <v>68</v>
      </c>
    </row>
    <row r="570" spans="1:11" ht="31.5" x14ac:dyDescent="0.25">
      <c r="A570" t="s">
        <v>908</v>
      </c>
      <c r="B570" s="10" t="s">
        <v>94</v>
      </c>
      <c r="C570" s="10" t="s">
        <v>100</v>
      </c>
      <c r="D570" s="60">
        <v>62</v>
      </c>
      <c r="E570" s="60"/>
      <c r="F570" s="60">
        <v>2</v>
      </c>
      <c r="G570" s="60">
        <v>0</v>
      </c>
      <c r="H570" s="60"/>
      <c r="I570" s="60">
        <v>0</v>
      </c>
      <c r="J570" s="22">
        <f t="shared" si="23"/>
        <v>64</v>
      </c>
      <c r="K570" s="10">
        <v>24</v>
      </c>
    </row>
    <row r="571" spans="1:11" ht="15.75" x14ac:dyDescent="0.25">
      <c r="A571" t="s">
        <v>908</v>
      </c>
      <c r="B571" s="10" t="s">
        <v>94</v>
      </c>
      <c r="C571" s="10" t="s">
        <v>101</v>
      </c>
      <c r="D571" s="60">
        <v>36</v>
      </c>
      <c r="E571" s="60"/>
      <c r="F571" s="60">
        <v>0</v>
      </c>
      <c r="G571" s="60">
        <v>1</v>
      </c>
      <c r="H571" s="60"/>
      <c r="I571" s="60">
        <v>0</v>
      </c>
      <c r="J571" s="22">
        <f t="shared" si="23"/>
        <v>37</v>
      </c>
      <c r="K571" s="10">
        <v>0</v>
      </c>
    </row>
    <row r="572" spans="1:11" ht="15.75" x14ac:dyDescent="0.25">
      <c r="A572" t="s">
        <v>908</v>
      </c>
      <c r="B572" s="10" t="s">
        <v>94</v>
      </c>
      <c r="C572" s="10" t="s">
        <v>88</v>
      </c>
      <c r="D572" s="60">
        <v>0</v>
      </c>
      <c r="E572" s="60"/>
      <c r="F572" s="60">
        <v>20</v>
      </c>
      <c r="G572" s="60">
        <v>9</v>
      </c>
      <c r="H572" s="60"/>
      <c r="I572" s="60">
        <v>4</v>
      </c>
      <c r="J572" s="22">
        <f t="shared" si="23"/>
        <v>33</v>
      </c>
      <c r="K572" s="10">
        <v>9</v>
      </c>
    </row>
    <row r="573" spans="1:11" ht="31.5" x14ac:dyDescent="0.25">
      <c r="A573" t="s">
        <v>908</v>
      </c>
      <c r="B573" s="10" t="s">
        <v>117</v>
      </c>
      <c r="C573" s="10" t="s">
        <v>120</v>
      </c>
      <c r="D573" s="60">
        <v>64</v>
      </c>
      <c r="E573" s="60">
        <v>0</v>
      </c>
      <c r="F573" s="60">
        <v>0</v>
      </c>
      <c r="G573" s="60">
        <v>0</v>
      </c>
      <c r="H573" s="60"/>
      <c r="I573" s="60">
        <v>0</v>
      </c>
      <c r="J573" s="22">
        <f t="shared" si="23"/>
        <v>64</v>
      </c>
      <c r="K573" s="10">
        <v>16</v>
      </c>
    </row>
    <row r="574" spans="1:11" ht="47.25" x14ac:dyDescent="0.25">
      <c r="A574" t="s">
        <v>908</v>
      </c>
      <c r="B574" s="10" t="s">
        <v>129</v>
      </c>
      <c r="C574" s="10" t="s">
        <v>130</v>
      </c>
      <c r="D574" s="60">
        <v>71</v>
      </c>
      <c r="E574" s="60"/>
      <c r="F574" s="60">
        <v>0</v>
      </c>
      <c r="G574" s="60">
        <v>0</v>
      </c>
      <c r="H574" s="60"/>
      <c r="I574" s="60">
        <v>66</v>
      </c>
      <c r="J574" s="22">
        <f t="shared" si="23"/>
        <v>137</v>
      </c>
      <c r="K574" s="10">
        <v>22</v>
      </c>
    </row>
    <row r="575" spans="1:11" ht="47.25" x14ac:dyDescent="0.25">
      <c r="A575" t="s">
        <v>908</v>
      </c>
      <c r="B575" s="10" t="s">
        <v>204</v>
      </c>
      <c r="C575" s="10" t="s">
        <v>130</v>
      </c>
      <c r="D575" s="60"/>
      <c r="E575" s="60"/>
      <c r="F575" s="60">
        <v>40</v>
      </c>
      <c r="G575" s="60">
        <v>5</v>
      </c>
      <c r="H575" s="60"/>
      <c r="I575" s="60">
        <v>47</v>
      </c>
      <c r="J575" s="22">
        <f>I575+G575+F575</f>
        <v>92</v>
      </c>
      <c r="K575" s="10">
        <v>5</v>
      </c>
    </row>
    <row r="576" spans="1:11" ht="63" x14ac:dyDescent="0.25">
      <c r="A576" t="s">
        <v>908</v>
      </c>
      <c r="B576" s="10" t="s">
        <v>204</v>
      </c>
      <c r="C576" s="10" t="s">
        <v>207</v>
      </c>
      <c r="D576" s="60"/>
      <c r="E576" s="60"/>
      <c r="F576" s="60">
        <v>5</v>
      </c>
      <c r="G576" s="60">
        <v>0</v>
      </c>
      <c r="H576" s="60"/>
      <c r="I576" s="60">
        <v>0</v>
      </c>
      <c r="J576" s="22">
        <f>I576+G576+F576</f>
        <v>5</v>
      </c>
      <c r="K576" s="10"/>
    </row>
    <row r="577" spans="1:11" ht="31.5" x14ac:dyDescent="0.25">
      <c r="A577" t="s">
        <v>908</v>
      </c>
      <c r="B577" s="10" t="s">
        <v>204</v>
      </c>
      <c r="C577" s="10" t="s">
        <v>209</v>
      </c>
      <c r="D577" s="60"/>
      <c r="E577" s="60"/>
      <c r="F577" s="60">
        <v>1</v>
      </c>
      <c r="G577" s="60">
        <v>0</v>
      </c>
      <c r="H577" s="60"/>
      <c r="I577" s="60">
        <v>0</v>
      </c>
      <c r="J577" s="22">
        <f>I577+G577+F577</f>
        <v>1</v>
      </c>
      <c r="K577" s="10"/>
    </row>
    <row r="578" spans="1:11" ht="15.75" x14ac:dyDescent="0.25">
      <c r="A578" t="s">
        <v>908</v>
      </c>
      <c r="B578" s="10" t="s">
        <v>378</v>
      </c>
      <c r="C578" s="10" t="s">
        <v>91</v>
      </c>
      <c r="D578" s="60">
        <v>26</v>
      </c>
      <c r="E578" s="60"/>
      <c r="F578" s="60">
        <v>1</v>
      </c>
      <c r="G578" s="60">
        <v>8</v>
      </c>
      <c r="H578" s="60"/>
      <c r="I578" s="60">
        <v>0</v>
      </c>
      <c r="J578" s="22">
        <f>I578+H578+G578+F578+E578+D578</f>
        <v>35</v>
      </c>
      <c r="K578" s="10">
        <v>9</v>
      </c>
    </row>
    <row r="579" spans="1:11" ht="63" x14ac:dyDescent="0.25">
      <c r="A579" t="s">
        <v>908</v>
      </c>
      <c r="B579" s="10" t="s">
        <v>378</v>
      </c>
      <c r="C579" s="10" t="s">
        <v>380</v>
      </c>
      <c r="D579" s="60">
        <v>21</v>
      </c>
      <c r="E579" s="60"/>
      <c r="F579" s="60">
        <v>2</v>
      </c>
      <c r="G579" s="60">
        <v>2</v>
      </c>
      <c r="H579" s="60"/>
      <c r="I579" s="60">
        <v>0</v>
      </c>
      <c r="J579" s="22">
        <f>I579+H579+G579+F579+E579+D579</f>
        <v>25</v>
      </c>
      <c r="K579" s="10"/>
    </row>
    <row r="580" spans="1:11" ht="31.5" x14ac:dyDescent="0.25">
      <c r="A580" t="s">
        <v>908</v>
      </c>
      <c r="B580" s="10" t="s">
        <v>386</v>
      </c>
      <c r="C580" s="10" t="s">
        <v>387</v>
      </c>
      <c r="D580" s="60">
        <v>61</v>
      </c>
      <c r="E580" s="60"/>
      <c r="F580" s="60">
        <v>21</v>
      </c>
      <c r="G580" s="60">
        <v>11</v>
      </c>
      <c r="H580" s="60"/>
      <c r="I580" s="60">
        <v>80</v>
      </c>
      <c r="J580" s="22">
        <f>I580+H580+G580+F580+E580+D580</f>
        <v>173</v>
      </c>
      <c r="K580" s="10">
        <v>57</v>
      </c>
    </row>
    <row r="581" spans="1:11" ht="15.75" x14ac:dyDescent="0.25">
      <c r="A581" t="s">
        <v>908</v>
      </c>
      <c r="B581" s="10" t="s">
        <v>386</v>
      </c>
      <c r="C581" s="10" t="s">
        <v>91</v>
      </c>
      <c r="D581" s="60">
        <v>66</v>
      </c>
      <c r="E581" s="60"/>
      <c r="F581" s="60">
        <v>0</v>
      </c>
      <c r="G581" s="60">
        <v>17</v>
      </c>
      <c r="H581" s="60"/>
      <c r="I581" s="60">
        <v>0</v>
      </c>
      <c r="J581" s="22">
        <f>I581+H581+G581+F581+E581+D581</f>
        <v>83</v>
      </c>
      <c r="K581" s="10">
        <v>24</v>
      </c>
    </row>
    <row r="582" spans="1:11" ht="31.5" x14ac:dyDescent="0.25">
      <c r="A582" t="s">
        <v>908</v>
      </c>
      <c r="B582" s="10" t="s">
        <v>401</v>
      </c>
      <c r="C582" s="10" t="s">
        <v>120</v>
      </c>
      <c r="D582" s="60">
        <v>44</v>
      </c>
      <c r="E582" s="60">
        <v>11</v>
      </c>
      <c r="F582" s="60"/>
      <c r="G582" s="60"/>
      <c r="H582" s="60"/>
      <c r="I582" s="60"/>
      <c r="J582" s="22">
        <f>E582+D582</f>
        <v>55</v>
      </c>
      <c r="K582" s="10">
        <v>15</v>
      </c>
    </row>
    <row r="583" spans="1:11" ht="47.25" x14ac:dyDescent="0.25">
      <c r="A583" t="s">
        <v>908</v>
      </c>
      <c r="B583" s="10" t="s">
        <v>401</v>
      </c>
      <c r="C583" s="10" t="s">
        <v>130</v>
      </c>
      <c r="D583" s="60">
        <v>59</v>
      </c>
      <c r="E583" s="60">
        <v>11</v>
      </c>
      <c r="F583" s="60"/>
      <c r="G583" s="60"/>
      <c r="H583" s="60"/>
      <c r="I583" s="60"/>
      <c r="J583" s="22">
        <f>E583+D583</f>
        <v>70</v>
      </c>
      <c r="K583" s="10">
        <v>20</v>
      </c>
    </row>
    <row r="584" spans="1:11" ht="15.75" x14ac:dyDescent="0.25">
      <c r="A584" t="s">
        <v>908</v>
      </c>
      <c r="B584" s="10" t="s">
        <v>401</v>
      </c>
      <c r="C584" s="10" t="s">
        <v>91</v>
      </c>
      <c r="D584" s="60">
        <v>67</v>
      </c>
      <c r="E584" s="60">
        <v>4</v>
      </c>
      <c r="F584" s="60"/>
      <c r="G584" s="60"/>
      <c r="H584" s="60"/>
      <c r="I584" s="60"/>
      <c r="J584" s="22">
        <f>E584+D584</f>
        <v>71</v>
      </c>
      <c r="K584" s="10">
        <v>23</v>
      </c>
    </row>
    <row r="585" spans="1:11" ht="15.75" x14ac:dyDescent="0.25">
      <c r="A585" t="s">
        <v>908</v>
      </c>
      <c r="B585" s="10" t="s">
        <v>469</v>
      </c>
      <c r="C585" s="10" t="s">
        <v>91</v>
      </c>
      <c r="D585" s="60"/>
      <c r="E585" s="60"/>
      <c r="F585" s="60">
        <v>31</v>
      </c>
      <c r="G585" s="60">
        <v>76</v>
      </c>
      <c r="H585" s="60"/>
      <c r="I585" s="60"/>
      <c r="J585" s="22">
        <f>G585+F585</f>
        <v>107</v>
      </c>
      <c r="K585" s="10">
        <v>3</v>
      </c>
    </row>
    <row r="586" spans="1:11" ht="63" x14ac:dyDescent="0.25">
      <c r="A586" t="s">
        <v>908</v>
      </c>
      <c r="B586" s="10" t="s">
        <v>474</v>
      </c>
      <c r="C586" s="10" t="s">
        <v>380</v>
      </c>
      <c r="D586" s="60"/>
      <c r="E586" s="60"/>
      <c r="F586" s="60">
        <v>15</v>
      </c>
      <c r="G586" s="60">
        <v>34</v>
      </c>
      <c r="H586" s="60"/>
      <c r="I586" s="60">
        <v>0</v>
      </c>
      <c r="J586" s="22">
        <f>I586+G586+F586</f>
        <v>49</v>
      </c>
      <c r="K586" s="10">
        <v>19</v>
      </c>
    </row>
    <row r="587" spans="1:11" ht="47.25" x14ac:dyDescent="0.25">
      <c r="A587" t="s">
        <v>908</v>
      </c>
      <c r="B587" s="10" t="s">
        <v>474</v>
      </c>
      <c r="C587" s="10" t="s">
        <v>130</v>
      </c>
      <c r="D587" s="60"/>
      <c r="E587" s="60"/>
      <c r="F587" s="60">
        <v>71</v>
      </c>
      <c r="G587" s="60">
        <v>0</v>
      </c>
      <c r="H587" s="60"/>
      <c r="I587" s="60">
        <v>82</v>
      </c>
      <c r="J587" s="22">
        <f>I587+G587+F587</f>
        <v>153</v>
      </c>
      <c r="K587" s="10">
        <v>58</v>
      </c>
    </row>
    <row r="588" spans="1:11" ht="63" x14ac:dyDescent="0.25">
      <c r="A588" t="s">
        <v>908</v>
      </c>
      <c r="B588" s="10" t="s">
        <v>492</v>
      </c>
      <c r="C588" s="10" t="s">
        <v>501</v>
      </c>
      <c r="D588" s="60">
        <v>22</v>
      </c>
      <c r="E588" s="60"/>
      <c r="F588" s="60">
        <v>0</v>
      </c>
      <c r="G588" s="60">
        <v>1</v>
      </c>
      <c r="H588" s="60">
        <v>0</v>
      </c>
      <c r="I588" s="60">
        <v>0</v>
      </c>
      <c r="J588" s="22">
        <f>I588+H588+G588+F588+E588+D588</f>
        <v>23</v>
      </c>
      <c r="K588" s="10">
        <v>0</v>
      </c>
    </row>
    <row r="589" spans="1:11" ht="31.5" x14ac:dyDescent="0.25">
      <c r="A589" t="s">
        <v>908</v>
      </c>
      <c r="B589" s="10" t="s">
        <v>541</v>
      </c>
      <c r="C589" s="10" t="s">
        <v>91</v>
      </c>
      <c r="D589" s="60"/>
      <c r="E589" s="60"/>
      <c r="F589" s="60">
        <v>60</v>
      </c>
      <c r="G589" s="60">
        <v>38</v>
      </c>
      <c r="H589" s="60"/>
      <c r="I589" s="60">
        <v>0</v>
      </c>
      <c r="J589" s="22">
        <f>I589+G589+F589+E589+D589</f>
        <v>98</v>
      </c>
      <c r="K589" s="10">
        <v>31</v>
      </c>
    </row>
    <row r="590" spans="1:11" ht="15.75" x14ac:dyDescent="0.25">
      <c r="A590" t="s">
        <v>908</v>
      </c>
      <c r="B590" s="10" t="s">
        <v>763</v>
      </c>
      <c r="C590" s="10" t="s">
        <v>91</v>
      </c>
      <c r="D590" s="60"/>
      <c r="E590" s="60"/>
      <c r="F590" s="60">
        <v>78</v>
      </c>
      <c r="G590" s="60">
        <v>40</v>
      </c>
      <c r="H590" s="60"/>
      <c r="I590" s="60">
        <v>0</v>
      </c>
      <c r="J590" s="22">
        <f>I590+G590+F590</f>
        <v>118</v>
      </c>
      <c r="K590" s="10">
        <v>45</v>
      </c>
    </row>
    <row r="591" spans="1:11" ht="31.5" x14ac:dyDescent="0.25">
      <c r="A591" t="s">
        <v>908</v>
      </c>
      <c r="B591" s="10" t="s">
        <v>763</v>
      </c>
      <c r="C591" s="10" t="s">
        <v>766</v>
      </c>
      <c r="D591" s="60"/>
      <c r="E591" s="60"/>
      <c r="F591" s="60">
        <v>8</v>
      </c>
      <c r="G591" s="60">
        <v>0</v>
      </c>
      <c r="H591" s="60"/>
      <c r="I591" s="60">
        <v>61</v>
      </c>
      <c r="J591" s="22">
        <f>I591+G591+F591</f>
        <v>69</v>
      </c>
      <c r="K591" s="10">
        <v>36</v>
      </c>
    </row>
    <row r="592" spans="1:11" ht="15.75" x14ac:dyDescent="0.25">
      <c r="A592" t="s">
        <v>908</v>
      </c>
      <c r="B592" s="10" t="s">
        <v>763</v>
      </c>
      <c r="C592" s="10" t="s">
        <v>765</v>
      </c>
      <c r="D592" s="60"/>
      <c r="E592" s="60"/>
      <c r="F592" s="60">
        <v>20</v>
      </c>
      <c r="G592" s="60">
        <v>12</v>
      </c>
      <c r="H592" s="60"/>
      <c r="I592" s="60">
        <v>35</v>
      </c>
      <c r="J592" s="22">
        <f>I592+G592+F592</f>
        <v>67</v>
      </c>
      <c r="K592" s="10">
        <v>25</v>
      </c>
    </row>
    <row r="593" spans="1:11" ht="15.75" x14ac:dyDescent="0.25">
      <c r="A593" s="119"/>
      <c r="B593" s="22"/>
      <c r="C593" s="22"/>
      <c r="D593" s="22">
        <f t="shared" ref="D593:K593" si="24">SUM(D566:D592)</f>
        <v>780</v>
      </c>
      <c r="E593" s="22">
        <f t="shared" si="24"/>
        <v>26</v>
      </c>
      <c r="F593" s="22">
        <f t="shared" si="24"/>
        <v>543</v>
      </c>
      <c r="G593" s="22">
        <f t="shared" si="24"/>
        <v>341</v>
      </c>
      <c r="H593" s="22">
        <f t="shared" si="24"/>
        <v>0</v>
      </c>
      <c r="I593" s="22">
        <f t="shared" si="24"/>
        <v>417</v>
      </c>
      <c r="J593" s="22">
        <f t="shared" si="24"/>
        <v>2107</v>
      </c>
      <c r="K593" s="22">
        <f t="shared" si="24"/>
        <v>592</v>
      </c>
    </row>
    <row r="594" spans="1:11" ht="15.75" x14ac:dyDescent="0.25">
      <c r="A594" s="119"/>
      <c r="B594" s="22"/>
      <c r="C594" s="22"/>
      <c r="D594" s="22">
        <v>780</v>
      </c>
      <c r="E594" s="22">
        <v>26</v>
      </c>
      <c r="F594" s="22">
        <v>543</v>
      </c>
      <c r="G594" s="22">
        <v>341</v>
      </c>
      <c r="H594" s="22">
        <v>0</v>
      </c>
      <c r="I594" s="22">
        <v>417</v>
      </c>
      <c r="J594" s="22">
        <v>2107</v>
      </c>
      <c r="K594" s="22">
        <v>592</v>
      </c>
    </row>
    <row r="595" spans="1:11" ht="31.5" x14ac:dyDescent="0.25">
      <c r="A595" t="s">
        <v>917</v>
      </c>
      <c r="B595" s="10" t="s">
        <v>689</v>
      </c>
      <c r="C595" s="10" t="s">
        <v>691</v>
      </c>
      <c r="D595" s="60"/>
      <c r="E595" s="60"/>
      <c r="F595" s="105">
        <v>71</v>
      </c>
      <c r="G595" s="105">
        <v>2</v>
      </c>
      <c r="H595" s="60"/>
      <c r="I595" s="60"/>
      <c r="J595" s="38">
        <f>G595+F595</f>
        <v>73</v>
      </c>
      <c r="K595" s="10">
        <v>20</v>
      </c>
    </row>
    <row r="596" spans="1:11" ht="15.75" x14ac:dyDescent="0.25">
      <c r="A596" t="s">
        <v>917</v>
      </c>
      <c r="B596" s="10" t="s">
        <v>689</v>
      </c>
      <c r="C596" s="10" t="s">
        <v>692</v>
      </c>
      <c r="D596" s="60"/>
      <c r="E596" s="60"/>
      <c r="F596" s="105">
        <v>75</v>
      </c>
      <c r="G596" s="105">
        <v>0</v>
      </c>
      <c r="H596" s="60"/>
      <c r="I596" s="60"/>
      <c r="J596" s="38">
        <f>G596+F596</f>
        <v>75</v>
      </c>
      <c r="K596" s="10">
        <v>0</v>
      </c>
    </row>
    <row r="597" spans="1:11" ht="15.75" x14ac:dyDescent="0.25">
      <c r="A597" s="119"/>
      <c r="B597" s="22"/>
      <c r="C597" s="22"/>
      <c r="D597" s="22"/>
      <c r="E597" s="22"/>
      <c r="F597" s="38">
        <f>SUM(F595:F596)</f>
        <v>146</v>
      </c>
      <c r="G597" s="38">
        <f>SUM(G595:G596)</f>
        <v>2</v>
      </c>
      <c r="H597" s="22"/>
      <c r="I597" s="22"/>
      <c r="J597" s="38">
        <f>SUM(J595:J596)</f>
        <v>148</v>
      </c>
      <c r="K597" s="22">
        <f>SUM(K595:K596)</f>
        <v>20</v>
      </c>
    </row>
    <row r="598" spans="1:11" ht="47.25" x14ac:dyDescent="0.25">
      <c r="A598" t="s">
        <v>896</v>
      </c>
      <c r="B598" s="10" t="s">
        <v>53</v>
      </c>
      <c r="C598" s="10" t="s">
        <v>42</v>
      </c>
      <c r="D598" s="98">
        <v>67</v>
      </c>
      <c r="E598" s="98"/>
      <c r="F598" s="98">
        <v>75</v>
      </c>
      <c r="G598" s="98">
        <v>16</v>
      </c>
      <c r="H598" s="98"/>
      <c r="I598" s="98">
        <v>97</v>
      </c>
      <c r="J598" s="15">
        <f>D598+E598+F598+G598+I598</f>
        <v>255</v>
      </c>
      <c r="K598" s="5">
        <v>87</v>
      </c>
    </row>
    <row r="599" spans="1:11" ht="15.75" x14ac:dyDescent="0.25">
      <c r="A599" t="s">
        <v>896</v>
      </c>
      <c r="B599" s="10" t="s">
        <v>53</v>
      </c>
      <c r="C599" s="10" t="s">
        <v>43</v>
      </c>
      <c r="D599" s="98">
        <v>82</v>
      </c>
      <c r="E599" s="99"/>
      <c r="F599" s="98">
        <v>89</v>
      </c>
      <c r="G599" s="98">
        <v>21</v>
      </c>
      <c r="H599" s="99"/>
      <c r="I599" s="98">
        <v>0</v>
      </c>
      <c r="J599" s="15">
        <f>D599+E599+F599+G599+I599</f>
        <v>192</v>
      </c>
      <c r="K599" s="6">
        <v>41</v>
      </c>
    </row>
    <row r="600" spans="1:11" ht="63" x14ac:dyDescent="0.25">
      <c r="A600" t="s">
        <v>896</v>
      </c>
      <c r="B600" s="10" t="s">
        <v>53</v>
      </c>
      <c r="C600" s="10" t="s">
        <v>44</v>
      </c>
      <c r="D600" s="98">
        <v>64</v>
      </c>
      <c r="E600" s="99"/>
      <c r="F600" s="98">
        <v>10</v>
      </c>
      <c r="G600" s="98">
        <v>3</v>
      </c>
      <c r="H600" s="99"/>
      <c r="I600" s="98">
        <v>38</v>
      </c>
      <c r="J600" s="15">
        <f>D600+E600+F600+G600+I600</f>
        <v>115</v>
      </c>
      <c r="K600" s="6">
        <v>47</v>
      </c>
    </row>
    <row r="601" spans="1:11" ht="15.75" x14ac:dyDescent="0.25">
      <c r="A601" t="s">
        <v>896</v>
      </c>
      <c r="B601" s="10" t="s">
        <v>53</v>
      </c>
      <c r="C601" s="10" t="s">
        <v>47</v>
      </c>
      <c r="D601" s="98">
        <v>21</v>
      </c>
      <c r="E601" s="99"/>
      <c r="F601" s="98">
        <v>6</v>
      </c>
      <c r="G601" s="98">
        <v>1</v>
      </c>
      <c r="H601" s="99"/>
      <c r="I601" s="98">
        <v>0</v>
      </c>
      <c r="J601" s="15">
        <f>D601+E601+F601+G601+I601</f>
        <v>28</v>
      </c>
      <c r="K601" s="6" t="s">
        <v>15</v>
      </c>
    </row>
    <row r="602" spans="1:11" ht="63" x14ac:dyDescent="0.25">
      <c r="A602" t="s">
        <v>896</v>
      </c>
      <c r="B602" s="10" t="s">
        <v>61</v>
      </c>
      <c r="C602" s="10" t="s">
        <v>7</v>
      </c>
      <c r="D602" s="60"/>
      <c r="E602" s="60">
        <v>27</v>
      </c>
      <c r="F602" s="60">
        <v>78</v>
      </c>
      <c r="G602" s="60">
        <v>0</v>
      </c>
      <c r="H602" s="60">
        <v>0</v>
      </c>
      <c r="I602" s="100">
        <v>10</v>
      </c>
      <c r="J602" s="18">
        <f>I602+H602+G602+F602+E602+D602</f>
        <v>115</v>
      </c>
      <c r="K602" s="2">
        <v>37</v>
      </c>
    </row>
    <row r="603" spans="1:11" ht="31.5" x14ac:dyDescent="0.25">
      <c r="A603" t="s">
        <v>896</v>
      </c>
      <c r="B603" s="10" t="s">
        <v>94</v>
      </c>
      <c r="C603" s="10" t="s">
        <v>96</v>
      </c>
      <c r="D603" s="60">
        <v>39</v>
      </c>
      <c r="E603" s="60"/>
      <c r="F603" s="60">
        <v>3</v>
      </c>
      <c r="G603" s="60">
        <v>2</v>
      </c>
      <c r="H603" s="60"/>
      <c r="I603" s="60">
        <v>0</v>
      </c>
      <c r="J603" s="22">
        <f>I603+H603+G603+F603+E603+D603</f>
        <v>44</v>
      </c>
      <c r="K603" s="10">
        <v>20</v>
      </c>
    </row>
    <row r="604" spans="1:11" ht="47.25" x14ac:dyDescent="0.25">
      <c r="A604" t="s">
        <v>896</v>
      </c>
      <c r="B604" s="10" t="s">
        <v>117</v>
      </c>
      <c r="C604" s="10" t="s">
        <v>119</v>
      </c>
      <c r="D604" s="60">
        <v>77</v>
      </c>
      <c r="E604" s="60">
        <v>0</v>
      </c>
      <c r="F604" s="60">
        <v>0</v>
      </c>
      <c r="G604" s="60">
        <v>0</v>
      </c>
      <c r="H604" s="60"/>
      <c r="I604" s="60">
        <v>0</v>
      </c>
      <c r="J604" s="22">
        <f>I604+H604+G604+F604+E604+D604</f>
        <v>77</v>
      </c>
      <c r="K604" s="10">
        <v>25</v>
      </c>
    </row>
    <row r="605" spans="1:11" ht="47.25" x14ac:dyDescent="0.25">
      <c r="A605" t="s">
        <v>896</v>
      </c>
      <c r="B605" s="10" t="s">
        <v>247</v>
      </c>
      <c r="C605" s="10" t="s">
        <v>43</v>
      </c>
      <c r="D605" s="60"/>
      <c r="E605" s="60"/>
      <c r="F605" s="60">
        <v>276</v>
      </c>
      <c r="G605" s="60">
        <v>71</v>
      </c>
      <c r="H605" s="60"/>
      <c r="I605" s="60">
        <v>0</v>
      </c>
      <c r="J605" s="22">
        <f>I605+H605+G605+F605</f>
        <v>347</v>
      </c>
      <c r="K605" s="97">
        <v>60</v>
      </c>
    </row>
    <row r="606" spans="1:11" ht="47.25" x14ac:dyDescent="0.25">
      <c r="A606" t="s">
        <v>896</v>
      </c>
      <c r="B606" s="10" t="s">
        <v>247</v>
      </c>
      <c r="C606" s="10" t="s">
        <v>233</v>
      </c>
      <c r="D606" s="60"/>
      <c r="E606" s="60"/>
      <c r="F606" s="60">
        <v>134</v>
      </c>
      <c r="G606" s="60">
        <v>70</v>
      </c>
      <c r="H606" s="60"/>
      <c r="I606" s="60">
        <v>26</v>
      </c>
      <c r="J606" s="22">
        <f>I606+H606+G606+F606</f>
        <v>230</v>
      </c>
      <c r="K606" s="97">
        <v>77</v>
      </c>
    </row>
    <row r="607" spans="1:11" ht="47.25" x14ac:dyDescent="0.25">
      <c r="A607" t="s">
        <v>896</v>
      </c>
      <c r="B607" s="10" t="s">
        <v>247</v>
      </c>
      <c r="C607" s="10" t="s">
        <v>235</v>
      </c>
      <c r="D607" s="60"/>
      <c r="E607" s="60"/>
      <c r="F607" s="60">
        <v>8</v>
      </c>
      <c r="G607" s="60">
        <v>3</v>
      </c>
      <c r="H607" s="60"/>
      <c r="I607" s="60">
        <v>0</v>
      </c>
      <c r="J607" s="22">
        <f>I607+H607+G607+F607</f>
        <v>11</v>
      </c>
      <c r="K607" s="97">
        <v>8</v>
      </c>
    </row>
    <row r="608" spans="1:11" ht="63" x14ac:dyDescent="0.25">
      <c r="A608" t="s">
        <v>896</v>
      </c>
      <c r="B608" s="10" t="s">
        <v>247</v>
      </c>
      <c r="C608" s="10" t="s">
        <v>7</v>
      </c>
      <c r="D608" s="60"/>
      <c r="E608" s="60"/>
      <c r="F608" s="60">
        <v>23</v>
      </c>
      <c r="G608" s="60">
        <v>12</v>
      </c>
      <c r="H608" s="60"/>
      <c r="I608" s="60">
        <v>4</v>
      </c>
      <c r="J608" s="22">
        <f>I608+H608+G608+F608</f>
        <v>39</v>
      </c>
      <c r="K608" s="97">
        <v>15</v>
      </c>
    </row>
    <row r="609" spans="1:11" ht="47.25" x14ac:dyDescent="0.25">
      <c r="A609" t="s">
        <v>896</v>
      </c>
      <c r="B609" s="10" t="s">
        <v>247</v>
      </c>
      <c r="C609" s="10" t="s">
        <v>245</v>
      </c>
      <c r="D609" s="60"/>
      <c r="E609" s="60"/>
      <c r="F609" s="60">
        <v>30</v>
      </c>
      <c r="G609" s="60">
        <v>31</v>
      </c>
      <c r="H609" s="60"/>
      <c r="I609" s="60">
        <v>0</v>
      </c>
      <c r="J609" s="22">
        <f>I609+H609+G609+F609</f>
        <v>61</v>
      </c>
      <c r="K609" s="97">
        <v>27</v>
      </c>
    </row>
    <row r="610" spans="1:11" ht="47.25" x14ac:dyDescent="0.25">
      <c r="A610" t="s">
        <v>896</v>
      </c>
      <c r="B610" s="10" t="s">
        <v>319</v>
      </c>
      <c r="C610" s="10" t="s">
        <v>42</v>
      </c>
      <c r="D610" s="60"/>
      <c r="E610" s="60">
        <v>80</v>
      </c>
      <c r="F610" s="60"/>
      <c r="G610" s="60"/>
      <c r="H610" s="60"/>
      <c r="I610" s="60"/>
      <c r="J610" s="22">
        <f>E610</f>
        <v>80</v>
      </c>
      <c r="K610" s="10">
        <v>26</v>
      </c>
    </row>
    <row r="611" spans="1:11" ht="47.25" x14ac:dyDescent="0.25">
      <c r="A611" t="s">
        <v>896</v>
      </c>
      <c r="B611" s="10" t="s">
        <v>365</v>
      </c>
      <c r="C611" s="10" t="s">
        <v>368</v>
      </c>
      <c r="D611" s="60"/>
      <c r="E611" s="60"/>
      <c r="F611" s="60">
        <v>3</v>
      </c>
      <c r="G611" s="60">
        <v>0</v>
      </c>
      <c r="H611" s="60"/>
      <c r="I611" s="60"/>
      <c r="J611" s="22">
        <f>G611+F611</f>
        <v>3</v>
      </c>
      <c r="K611" s="10" t="s">
        <v>187</v>
      </c>
    </row>
    <row r="612" spans="1:11" ht="47.25" x14ac:dyDescent="0.25">
      <c r="A612" t="s">
        <v>896</v>
      </c>
      <c r="B612" s="10" t="s">
        <v>404</v>
      </c>
      <c r="C612" s="10" t="s">
        <v>405</v>
      </c>
      <c r="D612" s="60">
        <v>92</v>
      </c>
      <c r="E612" s="60"/>
      <c r="F612" s="60">
        <v>11</v>
      </c>
      <c r="G612" s="60"/>
      <c r="H612" s="60"/>
      <c r="I612" s="60">
        <v>36</v>
      </c>
      <c r="J612" s="22">
        <f>I612+H612+G612+F612+E612+D612</f>
        <v>139</v>
      </c>
      <c r="K612" s="10">
        <v>65</v>
      </c>
    </row>
    <row r="613" spans="1:11" ht="15.75" x14ac:dyDescent="0.25">
      <c r="A613" t="s">
        <v>896</v>
      </c>
      <c r="B613" s="10" t="s">
        <v>404</v>
      </c>
      <c r="C613" s="10" t="s">
        <v>406</v>
      </c>
      <c r="D613" s="60">
        <v>101</v>
      </c>
      <c r="E613" s="60"/>
      <c r="F613" s="60">
        <v>16</v>
      </c>
      <c r="G613" s="60"/>
      <c r="H613" s="60"/>
      <c r="I613" s="60">
        <v>0</v>
      </c>
      <c r="J613" s="22">
        <f>I613+H613+G613+F613+E613+D613</f>
        <v>117</v>
      </c>
      <c r="K613" s="10"/>
    </row>
    <row r="614" spans="1:11" ht="63" x14ac:dyDescent="0.25">
      <c r="A614" t="s">
        <v>896</v>
      </c>
      <c r="B614" s="10" t="s">
        <v>404</v>
      </c>
      <c r="C614" s="10" t="s">
        <v>407</v>
      </c>
      <c r="D614" s="60">
        <v>50</v>
      </c>
      <c r="E614" s="60"/>
      <c r="F614" s="60">
        <v>5</v>
      </c>
      <c r="G614" s="60"/>
      <c r="H614" s="60"/>
      <c r="I614" s="60">
        <v>0</v>
      </c>
      <c r="J614" s="22">
        <f>I614+H614+G614+F614+E614+D614</f>
        <v>55</v>
      </c>
      <c r="K614" s="10">
        <v>24</v>
      </c>
    </row>
    <row r="615" spans="1:11" ht="31.5" x14ac:dyDescent="0.25">
      <c r="A615" t="s">
        <v>896</v>
      </c>
      <c r="B615" s="10" t="s">
        <v>474</v>
      </c>
      <c r="C615" s="10" t="s">
        <v>43</v>
      </c>
      <c r="D615" s="60"/>
      <c r="E615" s="60"/>
      <c r="F615" s="60">
        <v>150</v>
      </c>
      <c r="G615" s="60">
        <v>58</v>
      </c>
      <c r="H615" s="60"/>
      <c r="I615" s="60">
        <v>0</v>
      </c>
      <c r="J615" s="22">
        <f>I615+G615+F615</f>
        <v>208</v>
      </c>
      <c r="K615" s="10">
        <v>41</v>
      </c>
    </row>
    <row r="616" spans="1:11" ht="63" x14ac:dyDescent="0.25">
      <c r="A616" t="s">
        <v>896</v>
      </c>
      <c r="B616" s="10" t="s">
        <v>474</v>
      </c>
      <c r="C616" s="10" t="s">
        <v>476</v>
      </c>
      <c r="D616" s="60"/>
      <c r="E616" s="60"/>
      <c r="F616" s="60">
        <v>44</v>
      </c>
      <c r="G616" s="60">
        <v>0</v>
      </c>
      <c r="H616" s="60"/>
      <c r="I616" s="60">
        <v>35</v>
      </c>
      <c r="J616" s="22">
        <f>I616+G616+F616</f>
        <v>79</v>
      </c>
      <c r="K616" s="10">
        <v>18</v>
      </c>
    </row>
    <row r="617" spans="1:11" ht="47.25" x14ac:dyDescent="0.25">
      <c r="A617" t="s">
        <v>896</v>
      </c>
      <c r="B617" s="10" t="s">
        <v>474</v>
      </c>
      <c r="C617" s="10" t="s">
        <v>42</v>
      </c>
      <c r="D617" s="60"/>
      <c r="E617" s="60"/>
      <c r="F617" s="60">
        <v>74</v>
      </c>
      <c r="G617" s="60">
        <v>48</v>
      </c>
      <c r="H617" s="60"/>
      <c r="I617" s="60">
        <v>130</v>
      </c>
      <c r="J617" s="22">
        <f>I617+G617+F617</f>
        <v>252</v>
      </c>
      <c r="K617" s="10">
        <v>87</v>
      </c>
    </row>
    <row r="618" spans="1:11" ht="47.25" x14ac:dyDescent="0.25">
      <c r="A618" t="s">
        <v>896</v>
      </c>
      <c r="B618" s="10" t="s">
        <v>474</v>
      </c>
      <c r="C618" s="10" t="s">
        <v>477</v>
      </c>
      <c r="D618" s="60"/>
      <c r="E618" s="60"/>
      <c r="F618" s="60">
        <v>23</v>
      </c>
      <c r="G618" s="60">
        <v>0</v>
      </c>
      <c r="H618" s="60"/>
      <c r="I618" s="60">
        <v>0</v>
      </c>
      <c r="J618" s="22">
        <f>I618+G618+F618</f>
        <v>23</v>
      </c>
      <c r="K618" s="10">
        <v>14</v>
      </c>
    </row>
    <row r="619" spans="1:11" ht="47.25" x14ac:dyDescent="0.25">
      <c r="A619" t="s">
        <v>896</v>
      </c>
      <c r="B619" s="10" t="s">
        <v>492</v>
      </c>
      <c r="C619" s="10" t="s">
        <v>368</v>
      </c>
      <c r="D619" s="60">
        <v>53</v>
      </c>
      <c r="E619" s="60"/>
      <c r="F619" s="60">
        <v>9</v>
      </c>
      <c r="G619" s="60">
        <v>6</v>
      </c>
      <c r="H619" s="60">
        <v>4</v>
      </c>
      <c r="I619" s="60">
        <v>14</v>
      </c>
      <c r="J619" s="22">
        <f>I619+H619+G619+F619+E619+D619</f>
        <v>86</v>
      </c>
      <c r="K619" s="10">
        <v>25</v>
      </c>
    </row>
    <row r="620" spans="1:11" ht="31.5" x14ac:dyDescent="0.25">
      <c r="A620" t="s">
        <v>896</v>
      </c>
      <c r="B620" s="10" t="s">
        <v>574</v>
      </c>
      <c r="C620" s="10" t="s">
        <v>575</v>
      </c>
      <c r="D620" s="60"/>
      <c r="E620" s="60"/>
      <c r="F620" s="60"/>
      <c r="G620" s="60">
        <v>0</v>
      </c>
      <c r="H620" s="60"/>
      <c r="I620" s="60">
        <v>0</v>
      </c>
      <c r="J620" s="22">
        <f>I620+G620+F620</f>
        <v>0</v>
      </c>
      <c r="K620" s="10">
        <v>0</v>
      </c>
    </row>
    <row r="621" spans="1:11" ht="47.25" x14ac:dyDescent="0.25">
      <c r="A621" t="s">
        <v>896</v>
      </c>
      <c r="B621" s="10" t="s">
        <v>647</v>
      </c>
      <c r="C621" s="10" t="s">
        <v>649</v>
      </c>
      <c r="D621" s="60"/>
      <c r="E621" s="60"/>
      <c r="F621" s="60">
        <v>14</v>
      </c>
      <c r="G621" s="60">
        <v>43</v>
      </c>
      <c r="H621" s="60"/>
      <c r="I621" s="60"/>
      <c r="J621" s="22">
        <f>I621+G621+F621</f>
        <v>57</v>
      </c>
      <c r="K621" s="10">
        <v>25</v>
      </c>
    </row>
    <row r="622" spans="1:11" ht="15.75" x14ac:dyDescent="0.25">
      <c r="A622" t="s">
        <v>896</v>
      </c>
      <c r="B622" s="10" t="s">
        <v>676</v>
      </c>
      <c r="C622" s="10" t="s">
        <v>677</v>
      </c>
      <c r="D622" s="60"/>
      <c r="E622" s="60"/>
      <c r="F622" s="60">
        <v>59</v>
      </c>
      <c r="G622" s="60"/>
      <c r="H622" s="60"/>
      <c r="I622" s="60"/>
      <c r="J622" s="22">
        <f>F622</f>
        <v>59</v>
      </c>
      <c r="K622" s="10">
        <v>12</v>
      </c>
    </row>
    <row r="623" spans="1:11" ht="47.25" x14ac:dyDescent="0.25">
      <c r="A623" t="s">
        <v>896</v>
      </c>
      <c r="B623" s="10" t="s">
        <v>676</v>
      </c>
      <c r="C623" s="10" t="s">
        <v>368</v>
      </c>
      <c r="D623" s="60"/>
      <c r="E623" s="60"/>
      <c r="F623" s="60">
        <v>15</v>
      </c>
      <c r="G623" s="60"/>
      <c r="H623" s="60"/>
      <c r="I623" s="60"/>
      <c r="J623" s="22">
        <f>F623</f>
        <v>15</v>
      </c>
      <c r="K623" s="10">
        <v>12</v>
      </c>
    </row>
    <row r="624" spans="1:11" ht="47.25" x14ac:dyDescent="0.25">
      <c r="A624" t="s">
        <v>896</v>
      </c>
      <c r="B624" s="10" t="s">
        <v>760</v>
      </c>
      <c r="C624" s="10" t="s">
        <v>42</v>
      </c>
      <c r="D624" s="60"/>
      <c r="E624" s="60"/>
      <c r="F624" s="60">
        <v>0</v>
      </c>
      <c r="G624" s="60">
        <v>0</v>
      </c>
      <c r="H624" s="60"/>
      <c r="I624" s="60">
        <v>0</v>
      </c>
      <c r="J624" s="22">
        <f>I624+G624+F624</f>
        <v>0</v>
      </c>
      <c r="K624" s="10"/>
    </row>
    <row r="625" spans="1:11" ht="15.75" x14ac:dyDescent="0.25">
      <c r="A625" s="119"/>
      <c r="B625" s="22"/>
      <c r="C625" s="22"/>
      <c r="D625" s="22">
        <f t="shared" ref="D625:K625" si="25">SUM(D598:D624)</f>
        <v>646</v>
      </c>
      <c r="E625" s="22">
        <f t="shared" si="25"/>
        <v>107</v>
      </c>
      <c r="F625" s="22">
        <f t="shared" si="25"/>
        <v>1155</v>
      </c>
      <c r="G625" s="22">
        <f t="shared" si="25"/>
        <v>385</v>
      </c>
      <c r="H625" s="22">
        <f t="shared" si="25"/>
        <v>4</v>
      </c>
      <c r="I625" s="22">
        <f t="shared" si="25"/>
        <v>390</v>
      </c>
      <c r="J625" s="22">
        <f t="shared" si="25"/>
        <v>2687</v>
      </c>
      <c r="K625" s="22">
        <f t="shared" si="25"/>
        <v>793</v>
      </c>
    </row>
    <row r="626" spans="1:11" ht="15.75" x14ac:dyDescent="0.25">
      <c r="A626" s="119"/>
      <c r="B626" s="22"/>
      <c r="C626" s="22"/>
      <c r="D626" s="22">
        <v>646</v>
      </c>
      <c r="E626" s="22">
        <v>107</v>
      </c>
      <c r="F626" s="22">
        <v>1155</v>
      </c>
      <c r="G626" s="22">
        <v>385</v>
      </c>
      <c r="H626" s="22">
        <v>4</v>
      </c>
      <c r="I626" s="22">
        <v>390</v>
      </c>
      <c r="J626" s="22">
        <v>2687</v>
      </c>
      <c r="K626" s="22">
        <v>793</v>
      </c>
    </row>
    <row r="627" spans="1:11" ht="31.5" x14ac:dyDescent="0.25">
      <c r="A627" t="s">
        <v>900</v>
      </c>
      <c r="B627" s="10" t="s">
        <v>61</v>
      </c>
      <c r="C627" s="10" t="s">
        <v>6</v>
      </c>
      <c r="D627" s="60"/>
      <c r="E627" s="60">
        <v>40</v>
      </c>
      <c r="F627" s="60">
        <v>229</v>
      </c>
      <c r="G627" s="60">
        <v>0</v>
      </c>
      <c r="H627" s="60">
        <v>24</v>
      </c>
      <c r="I627" s="100">
        <v>26</v>
      </c>
      <c r="J627" s="18">
        <f>I627+H627+G627+F627+E627+D627</f>
        <v>319</v>
      </c>
      <c r="K627" s="2">
        <v>94</v>
      </c>
    </row>
    <row r="628" spans="1:11" ht="47.25" x14ac:dyDescent="0.25">
      <c r="A628" t="s">
        <v>900</v>
      </c>
      <c r="B628" s="10" t="s">
        <v>61</v>
      </c>
      <c r="C628" s="10" t="s">
        <v>10</v>
      </c>
      <c r="D628" s="60"/>
      <c r="E628" s="60">
        <v>37</v>
      </c>
      <c r="F628" s="60">
        <v>225</v>
      </c>
      <c r="G628" s="60">
        <v>25</v>
      </c>
      <c r="H628" s="60">
        <v>22</v>
      </c>
      <c r="I628" s="100">
        <v>43</v>
      </c>
      <c r="J628" s="18">
        <f>I628+H628+G628+F628+E628+D628</f>
        <v>352</v>
      </c>
      <c r="K628" s="2">
        <v>89</v>
      </c>
    </row>
    <row r="629" spans="1:11" ht="63" x14ac:dyDescent="0.25">
      <c r="A629" t="s">
        <v>900</v>
      </c>
      <c r="B629" s="10" t="s">
        <v>61</v>
      </c>
      <c r="C629" s="10" t="s">
        <v>11</v>
      </c>
      <c r="D629" s="60"/>
      <c r="E629" s="60">
        <v>36</v>
      </c>
      <c r="F629" s="60">
        <v>14</v>
      </c>
      <c r="G629" s="60">
        <v>0</v>
      </c>
      <c r="H629" s="60">
        <v>0</v>
      </c>
      <c r="I629" s="100">
        <v>0</v>
      </c>
      <c r="J629" s="18">
        <f>I629+H629+G629+F629+E629+D629</f>
        <v>50</v>
      </c>
      <c r="K629" s="2">
        <v>13</v>
      </c>
    </row>
    <row r="630" spans="1:11" ht="63" x14ac:dyDescent="0.25">
      <c r="A630" t="s">
        <v>900</v>
      </c>
      <c r="B630" s="10" t="s">
        <v>61</v>
      </c>
      <c r="C630" s="10" t="s">
        <v>12</v>
      </c>
      <c r="D630" s="60"/>
      <c r="E630" s="60">
        <v>0</v>
      </c>
      <c r="F630" s="60">
        <v>344</v>
      </c>
      <c r="G630" s="60">
        <v>98</v>
      </c>
      <c r="H630" s="60">
        <v>65</v>
      </c>
      <c r="I630" s="100">
        <v>0</v>
      </c>
      <c r="J630" s="18">
        <f>I630+H630+G630+F630+E630+D630</f>
        <v>507</v>
      </c>
      <c r="K630" s="2">
        <v>79</v>
      </c>
    </row>
    <row r="631" spans="1:11" ht="63" x14ac:dyDescent="0.25">
      <c r="A631" t="s">
        <v>900</v>
      </c>
      <c r="B631" s="10" t="s">
        <v>107</v>
      </c>
      <c r="C631" s="10" t="s">
        <v>114</v>
      </c>
      <c r="D631" s="60">
        <v>0</v>
      </c>
      <c r="E631" s="60"/>
      <c r="F631" s="60">
        <v>68</v>
      </c>
      <c r="G631" s="60">
        <v>0</v>
      </c>
      <c r="H631" s="60"/>
      <c r="I631" s="60">
        <v>0</v>
      </c>
      <c r="J631" s="22">
        <f>I631+G631+F631+D631</f>
        <v>68</v>
      </c>
      <c r="K631" s="10">
        <v>10</v>
      </c>
    </row>
    <row r="632" spans="1:11" ht="47.25" x14ac:dyDescent="0.25">
      <c r="A632" t="s">
        <v>900</v>
      </c>
      <c r="B632" s="10" t="s">
        <v>117</v>
      </c>
      <c r="C632" s="10" t="s">
        <v>10</v>
      </c>
      <c r="D632" s="60">
        <v>50</v>
      </c>
      <c r="E632" s="60">
        <v>0</v>
      </c>
      <c r="F632" s="60">
        <v>0</v>
      </c>
      <c r="G632" s="60">
        <v>0</v>
      </c>
      <c r="H632" s="60"/>
      <c r="I632" s="60">
        <v>20</v>
      </c>
      <c r="J632" s="22">
        <f>I632+H632+G632+F632+E632+D632</f>
        <v>70</v>
      </c>
      <c r="K632" s="10">
        <v>46</v>
      </c>
    </row>
    <row r="633" spans="1:11" ht="63" x14ac:dyDescent="0.25">
      <c r="A633" t="s">
        <v>900</v>
      </c>
      <c r="B633" s="10" t="s">
        <v>117</v>
      </c>
      <c r="C633" s="10" t="s">
        <v>114</v>
      </c>
      <c r="D633" s="60">
        <v>0</v>
      </c>
      <c r="E633" s="60">
        <v>45</v>
      </c>
      <c r="F633" s="60">
        <v>82</v>
      </c>
      <c r="G633" s="60">
        <v>0</v>
      </c>
      <c r="H633" s="60"/>
      <c r="I633" s="60">
        <v>0</v>
      </c>
      <c r="J633" s="22">
        <f>I633+H633+G633+F633+E633+D633</f>
        <v>127</v>
      </c>
      <c r="K633" s="10">
        <v>51</v>
      </c>
    </row>
    <row r="634" spans="1:11" ht="78.75" x14ac:dyDescent="0.25">
      <c r="A634" t="s">
        <v>900</v>
      </c>
      <c r="B634" s="10" t="s">
        <v>129</v>
      </c>
      <c r="C634" s="10" t="s">
        <v>131</v>
      </c>
      <c r="D634" s="60">
        <v>66</v>
      </c>
      <c r="E634" s="60"/>
      <c r="F634" s="60">
        <v>11</v>
      </c>
      <c r="G634" s="60">
        <v>11</v>
      </c>
      <c r="H634" s="60"/>
      <c r="I634" s="60">
        <v>0</v>
      </c>
      <c r="J634" s="22">
        <f>I634+H634+G634+F634+E634+D634</f>
        <v>88</v>
      </c>
      <c r="K634" s="10">
        <v>34</v>
      </c>
    </row>
    <row r="635" spans="1:11" ht="47.25" x14ac:dyDescent="0.25">
      <c r="A635" t="s">
        <v>900</v>
      </c>
      <c r="B635" s="10" t="s">
        <v>163</v>
      </c>
      <c r="C635" s="10" t="s">
        <v>165</v>
      </c>
      <c r="D635" s="60"/>
      <c r="E635" s="60">
        <v>53</v>
      </c>
      <c r="F635" s="60">
        <v>101</v>
      </c>
      <c r="G635" s="60">
        <v>20</v>
      </c>
      <c r="H635" s="60"/>
      <c r="I635" s="60">
        <v>32</v>
      </c>
      <c r="J635" s="22">
        <f t="shared" ref="J635:J643" si="26">I635+G635+F635+E635</f>
        <v>206</v>
      </c>
      <c r="K635" s="10">
        <v>32</v>
      </c>
    </row>
    <row r="636" spans="1:11" ht="63" x14ac:dyDescent="0.25">
      <c r="A636" t="s">
        <v>900</v>
      </c>
      <c r="B636" s="10" t="s">
        <v>163</v>
      </c>
      <c r="C636" s="10" t="s">
        <v>166</v>
      </c>
      <c r="D636" s="60"/>
      <c r="E636" s="60">
        <v>42</v>
      </c>
      <c r="F636" s="60"/>
      <c r="G636" s="60">
        <v>11</v>
      </c>
      <c r="H636" s="60"/>
      <c r="I636" s="60">
        <v>0</v>
      </c>
      <c r="J636" s="22">
        <f t="shared" si="26"/>
        <v>53</v>
      </c>
      <c r="K636" s="10">
        <v>18</v>
      </c>
    </row>
    <row r="637" spans="1:11" ht="31.5" x14ac:dyDescent="0.25">
      <c r="A637" t="s">
        <v>900</v>
      </c>
      <c r="B637" s="10" t="s">
        <v>163</v>
      </c>
      <c r="C637" s="10" t="s">
        <v>167</v>
      </c>
      <c r="D637" s="60"/>
      <c r="E637" s="60">
        <v>50</v>
      </c>
      <c r="F637" s="60"/>
      <c r="G637" s="60">
        <v>11</v>
      </c>
      <c r="H637" s="60"/>
      <c r="I637" s="60">
        <v>0</v>
      </c>
      <c r="J637" s="22">
        <f t="shared" si="26"/>
        <v>61</v>
      </c>
      <c r="K637" s="10">
        <v>19</v>
      </c>
    </row>
    <row r="638" spans="1:11" ht="47.25" x14ac:dyDescent="0.25">
      <c r="A638" t="s">
        <v>900</v>
      </c>
      <c r="B638" s="10" t="s">
        <v>163</v>
      </c>
      <c r="C638" s="10" t="s">
        <v>912</v>
      </c>
      <c r="D638" s="60"/>
      <c r="E638" s="60">
        <v>0</v>
      </c>
      <c r="F638" s="60"/>
      <c r="G638" s="60">
        <v>134</v>
      </c>
      <c r="H638" s="60"/>
      <c r="I638" s="60">
        <v>14</v>
      </c>
      <c r="J638" s="22">
        <f t="shared" si="26"/>
        <v>148</v>
      </c>
      <c r="K638" s="10">
        <v>59</v>
      </c>
    </row>
    <row r="639" spans="1:11" ht="31.5" x14ac:dyDescent="0.25">
      <c r="A639" t="s">
        <v>900</v>
      </c>
      <c r="B639" s="10" t="s">
        <v>163</v>
      </c>
      <c r="C639" s="10" t="s">
        <v>168</v>
      </c>
      <c r="D639" s="60"/>
      <c r="E639" s="60">
        <v>0</v>
      </c>
      <c r="F639" s="60"/>
      <c r="G639" s="60">
        <v>42</v>
      </c>
      <c r="H639" s="60"/>
      <c r="I639" s="60">
        <v>0</v>
      </c>
      <c r="J639" s="22">
        <f t="shared" si="26"/>
        <v>42</v>
      </c>
      <c r="K639" s="10">
        <v>14</v>
      </c>
    </row>
    <row r="640" spans="1:11" ht="31.5" x14ac:dyDescent="0.25">
      <c r="A640" t="s">
        <v>900</v>
      </c>
      <c r="B640" s="10" t="s">
        <v>163</v>
      </c>
      <c r="C640" s="10" t="s">
        <v>169</v>
      </c>
      <c r="D640" s="60"/>
      <c r="E640" s="60">
        <v>0</v>
      </c>
      <c r="F640" s="60"/>
      <c r="G640" s="60">
        <v>33</v>
      </c>
      <c r="H640" s="60"/>
      <c r="I640" s="60">
        <v>3</v>
      </c>
      <c r="J640" s="22">
        <f t="shared" si="26"/>
        <v>36</v>
      </c>
      <c r="K640" s="10">
        <v>3</v>
      </c>
    </row>
    <row r="641" spans="1:11" ht="31.5" x14ac:dyDescent="0.25">
      <c r="A641" t="s">
        <v>900</v>
      </c>
      <c r="B641" s="10" t="s">
        <v>163</v>
      </c>
      <c r="C641" s="10" t="s">
        <v>170</v>
      </c>
      <c r="D641" s="60"/>
      <c r="E641" s="60">
        <v>0</v>
      </c>
      <c r="F641" s="60">
        <v>98</v>
      </c>
      <c r="G641" s="60">
        <v>24</v>
      </c>
      <c r="H641" s="60"/>
      <c r="I641" s="60">
        <v>20</v>
      </c>
      <c r="J641" s="22">
        <f t="shared" si="26"/>
        <v>142</v>
      </c>
      <c r="K641" s="10">
        <v>69</v>
      </c>
    </row>
    <row r="642" spans="1:11" ht="31.5" x14ac:dyDescent="0.25">
      <c r="A642" t="s">
        <v>900</v>
      </c>
      <c r="B642" s="10" t="s">
        <v>163</v>
      </c>
      <c r="C642" s="10" t="s">
        <v>173</v>
      </c>
      <c r="D642" s="60"/>
      <c r="E642" s="60">
        <v>0</v>
      </c>
      <c r="F642" s="60">
        <v>50</v>
      </c>
      <c r="G642" s="60"/>
      <c r="H642" s="60"/>
      <c r="I642" s="60">
        <v>0</v>
      </c>
      <c r="J642" s="22">
        <f t="shared" si="26"/>
        <v>50</v>
      </c>
      <c r="K642" s="10"/>
    </row>
    <row r="643" spans="1:11" ht="47.25" x14ac:dyDescent="0.25">
      <c r="A643" t="s">
        <v>900</v>
      </c>
      <c r="B643" s="10" t="s">
        <v>163</v>
      </c>
      <c r="C643" s="10" t="s">
        <v>174</v>
      </c>
      <c r="D643" s="60"/>
      <c r="E643" s="60">
        <v>0</v>
      </c>
      <c r="F643" s="60">
        <v>84</v>
      </c>
      <c r="G643" s="60">
        <v>0</v>
      </c>
      <c r="H643" s="60"/>
      <c r="I643" s="60">
        <v>0</v>
      </c>
      <c r="J643" s="22">
        <f t="shared" si="26"/>
        <v>84</v>
      </c>
      <c r="K643" s="10">
        <v>84</v>
      </c>
    </row>
    <row r="644" spans="1:11" ht="47.25" x14ac:dyDescent="0.25">
      <c r="A644" t="s">
        <v>900</v>
      </c>
      <c r="B644" s="10" t="s">
        <v>204</v>
      </c>
      <c r="C644" s="10" t="s">
        <v>206</v>
      </c>
      <c r="D644" s="60"/>
      <c r="E644" s="60"/>
      <c r="F644" s="60">
        <v>44</v>
      </c>
      <c r="G644" s="60">
        <v>5</v>
      </c>
      <c r="H644" s="60"/>
      <c r="I644" s="60">
        <v>0</v>
      </c>
      <c r="J644" s="22">
        <f>I644+G644+F644</f>
        <v>49</v>
      </c>
      <c r="K644" s="10">
        <v>3</v>
      </c>
    </row>
    <row r="645" spans="1:11" ht="78.75" x14ac:dyDescent="0.25">
      <c r="A645" t="s">
        <v>900</v>
      </c>
      <c r="B645" s="10" t="s">
        <v>204</v>
      </c>
      <c r="C645" s="10" t="s">
        <v>211</v>
      </c>
      <c r="D645" s="60"/>
      <c r="E645" s="60"/>
      <c r="F645" s="60">
        <v>16</v>
      </c>
      <c r="G645" s="60">
        <v>3</v>
      </c>
      <c r="H645" s="60"/>
      <c r="I645" s="60">
        <v>37</v>
      </c>
      <c r="J645" s="22">
        <f>I645+G645+F645</f>
        <v>56</v>
      </c>
      <c r="K645" s="10">
        <v>3</v>
      </c>
    </row>
    <row r="646" spans="1:11" ht="47.25" x14ac:dyDescent="0.25">
      <c r="A646" t="s">
        <v>900</v>
      </c>
      <c r="B646" s="10" t="s">
        <v>247</v>
      </c>
      <c r="C646" s="10" t="s">
        <v>10</v>
      </c>
      <c r="D646" s="60"/>
      <c r="E646" s="60"/>
      <c r="F646" s="60">
        <v>38</v>
      </c>
      <c r="G646" s="60">
        <v>19</v>
      </c>
      <c r="H646" s="60"/>
      <c r="I646" s="60">
        <v>0</v>
      </c>
      <c r="J646" s="22">
        <f>I646+H646+G646+F646</f>
        <v>57</v>
      </c>
      <c r="K646" s="97">
        <v>22</v>
      </c>
    </row>
    <row r="647" spans="1:11" ht="63" x14ac:dyDescent="0.25">
      <c r="A647" t="s">
        <v>900</v>
      </c>
      <c r="B647" s="10" t="s">
        <v>247</v>
      </c>
      <c r="C647" s="10" t="s">
        <v>237</v>
      </c>
      <c r="D647" s="60"/>
      <c r="E647" s="60"/>
      <c r="F647" s="60">
        <v>72</v>
      </c>
      <c r="G647" s="60">
        <v>26</v>
      </c>
      <c r="H647" s="60"/>
      <c r="I647" s="60">
        <v>4</v>
      </c>
      <c r="J647" s="22">
        <f>I647+H647+G647+F647</f>
        <v>102</v>
      </c>
      <c r="K647" s="97">
        <v>34</v>
      </c>
    </row>
    <row r="648" spans="1:11" ht="63" x14ac:dyDescent="0.25">
      <c r="A648" t="s">
        <v>900</v>
      </c>
      <c r="B648" s="10" t="s">
        <v>247</v>
      </c>
      <c r="C648" s="10" t="s">
        <v>238</v>
      </c>
      <c r="D648" s="60"/>
      <c r="E648" s="60"/>
      <c r="F648" s="60">
        <v>6</v>
      </c>
      <c r="G648" s="60">
        <v>32</v>
      </c>
      <c r="H648" s="60"/>
      <c r="I648" s="60">
        <v>14</v>
      </c>
      <c r="J648" s="22">
        <f>I648+H648+G648+F648</f>
        <v>52</v>
      </c>
      <c r="K648" s="97">
        <v>20</v>
      </c>
    </row>
    <row r="649" spans="1:11" ht="78.75" x14ac:dyDescent="0.25">
      <c r="A649" t="s">
        <v>900</v>
      </c>
      <c r="B649" s="10" t="s">
        <v>249</v>
      </c>
      <c r="C649" s="10" t="s">
        <v>250</v>
      </c>
      <c r="D649" s="60"/>
      <c r="E649" s="60"/>
      <c r="F649" s="60">
        <v>15</v>
      </c>
      <c r="G649" s="60">
        <v>6</v>
      </c>
      <c r="H649" s="60"/>
      <c r="I649" s="60">
        <v>0</v>
      </c>
      <c r="J649" s="22">
        <f>I649+H649+G649+F649</f>
        <v>21</v>
      </c>
      <c r="K649" s="10"/>
    </row>
    <row r="650" spans="1:11" ht="47.25" x14ac:dyDescent="0.25">
      <c r="A650" t="s">
        <v>900</v>
      </c>
      <c r="B650" s="10" t="s">
        <v>300</v>
      </c>
      <c r="C650" s="10" t="s">
        <v>10</v>
      </c>
      <c r="D650" s="60"/>
      <c r="E650" s="60"/>
      <c r="F650" s="60">
        <v>138</v>
      </c>
      <c r="G650" s="60">
        <v>48</v>
      </c>
      <c r="H650" s="60"/>
      <c r="I650" s="60"/>
      <c r="J650" s="22">
        <f>G650+F650</f>
        <v>186</v>
      </c>
      <c r="K650" s="10">
        <v>63</v>
      </c>
    </row>
    <row r="651" spans="1:11" ht="78.75" x14ac:dyDescent="0.25">
      <c r="A651" t="s">
        <v>900</v>
      </c>
      <c r="B651" s="10" t="s">
        <v>300</v>
      </c>
      <c r="C651" s="10" t="s">
        <v>292</v>
      </c>
      <c r="D651" s="60"/>
      <c r="E651" s="60"/>
      <c r="F651" s="60">
        <v>55</v>
      </c>
      <c r="G651" s="60">
        <v>8</v>
      </c>
      <c r="H651" s="60"/>
      <c r="I651" s="60"/>
      <c r="J651" s="22">
        <f>G651+F651</f>
        <v>63</v>
      </c>
      <c r="K651" s="10">
        <v>14</v>
      </c>
    </row>
    <row r="652" spans="1:11" ht="47.25" x14ac:dyDescent="0.25">
      <c r="A652" t="s">
        <v>900</v>
      </c>
      <c r="B652" s="10" t="s">
        <v>319</v>
      </c>
      <c r="C652" s="10" t="s">
        <v>10</v>
      </c>
      <c r="D652" s="60"/>
      <c r="E652" s="60">
        <v>62</v>
      </c>
      <c r="F652" s="60"/>
      <c r="G652" s="60"/>
      <c r="H652" s="60"/>
      <c r="I652" s="60"/>
      <c r="J652" s="22">
        <f>E652</f>
        <v>62</v>
      </c>
      <c r="K652" s="10">
        <v>20</v>
      </c>
    </row>
    <row r="653" spans="1:11" ht="31.5" x14ac:dyDescent="0.25">
      <c r="A653" t="s">
        <v>900</v>
      </c>
      <c r="B653" s="10" t="s">
        <v>324</v>
      </c>
      <c r="C653" s="10" t="s">
        <v>325</v>
      </c>
      <c r="D653" s="60"/>
      <c r="E653" s="60"/>
      <c r="F653" s="60">
        <v>7</v>
      </c>
      <c r="G653" s="60">
        <v>10</v>
      </c>
      <c r="H653" s="60"/>
      <c r="I653" s="60"/>
      <c r="J653" s="22">
        <f>G653+F653</f>
        <v>17</v>
      </c>
      <c r="K653" s="10">
        <v>5</v>
      </c>
    </row>
    <row r="654" spans="1:11" ht="47.25" x14ac:dyDescent="0.25">
      <c r="A654" t="s">
        <v>900</v>
      </c>
      <c r="B654" s="10" t="s">
        <v>338</v>
      </c>
      <c r="C654" s="10" t="s">
        <v>339</v>
      </c>
      <c r="D654" s="60"/>
      <c r="E654" s="60"/>
      <c r="F654" s="60">
        <v>35</v>
      </c>
      <c r="G654" s="60">
        <v>7</v>
      </c>
      <c r="H654" s="60"/>
      <c r="I654" s="60"/>
      <c r="J654" s="22">
        <f>G654+F654</f>
        <v>42</v>
      </c>
      <c r="K654" s="10">
        <v>15</v>
      </c>
    </row>
    <row r="655" spans="1:11" ht="47.25" x14ac:dyDescent="0.25">
      <c r="A655" t="s">
        <v>900</v>
      </c>
      <c r="B655" s="10" t="s">
        <v>343</v>
      </c>
      <c r="C655" s="10" t="s">
        <v>344</v>
      </c>
      <c r="D655" s="60">
        <v>0</v>
      </c>
      <c r="E655" s="60">
        <v>0</v>
      </c>
      <c r="F655" s="60">
        <v>22</v>
      </c>
      <c r="G655" s="60">
        <v>2</v>
      </c>
      <c r="H655" s="60"/>
      <c r="I655" s="60">
        <v>20</v>
      </c>
      <c r="J655" s="22">
        <f>I655+H655+G655+F655+E655+D655</f>
        <v>44</v>
      </c>
      <c r="K655" s="10">
        <v>27</v>
      </c>
    </row>
    <row r="656" spans="1:11" ht="31.5" x14ac:dyDescent="0.25">
      <c r="A656" t="s">
        <v>900</v>
      </c>
      <c r="B656" s="10" t="s">
        <v>361</v>
      </c>
      <c r="C656" s="10" t="s">
        <v>362</v>
      </c>
      <c r="D656" s="60"/>
      <c r="E656" s="60"/>
      <c r="F656" s="60"/>
      <c r="G656" s="60">
        <v>28</v>
      </c>
      <c r="H656" s="60"/>
      <c r="I656" s="60">
        <v>7</v>
      </c>
      <c r="J656" s="22">
        <f>I656+H656+G656+F656</f>
        <v>35</v>
      </c>
      <c r="K656" s="10">
        <v>8</v>
      </c>
    </row>
    <row r="657" spans="1:11" ht="31.5" x14ac:dyDescent="0.25">
      <c r="A657" t="s">
        <v>900</v>
      </c>
      <c r="B657" s="10" t="s">
        <v>361</v>
      </c>
      <c r="C657" s="10" t="s">
        <v>325</v>
      </c>
      <c r="D657" s="60"/>
      <c r="E657" s="60"/>
      <c r="F657" s="60"/>
      <c r="G657" s="60">
        <v>11</v>
      </c>
      <c r="H657" s="60"/>
      <c r="I657" s="60">
        <v>5</v>
      </c>
      <c r="J657" s="22">
        <f>I657+H657+G657+F657</f>
        <v>16</v>
      </c>
      <c r="K657" s="10">
        <v>16</v>
      </c>
    </row>
    <row r="658" spans="1:11" ht="47.25" x14ac:dyDescent="0.25">
      <c r="A658" t="s">
        <v>900</v>
      </c>
      <c r="B658" s="10" t="s">
        <v>365</v>
      </c>
      <c r="C658" s="10" t="s">
        <v>367</v>
      </c>
      <c r="D658" s="60"/>
      <c r="E658" s="60"/>
      <c r="F658" s="60">
        <v>19</v>
      </c>
      <c r="G658" s="60">
        <v>16</v>
      </c>
      <c r="H658" s="60"/>
      <c r="I658" s="60"/>
      <c r="J658" s="22">
        <f>G658+F658</f>
        <v>35</v>
      </c>
      <c r="K658" s="10">
        <v>13</v>
      </c>
    </row>
    <row r="659" spans="1:11" ht="78.75" x14ac:dyDescent="0.25">
      <c r="A659" t="s">
        <v>900</v>
      </c>
      <c r="B659" s="10" t="s">
        <v>378</v>
      </c>
      <c r="C659" s="10" t="s">
        <v>292</v>
      </c>
      <c r="D659" s="60">
        <v>0</v>
      </c>
      <c r="E659" s="60"/>
      <c r="F659" s="60">
        <v>13</v>
      </c>
      <c r="G659" s="60">
        <v>1</v>
      </c>
      <c r="H659" s="60"/>
      <c r="I659" s="60">
        <v>24</v>
      </c>
      <c r="J659" s="22">
        <f>I659+H659+G659+F659+E659+D659</f>
        <v>38</v>
      </c>
      <c r="K659" s="10">
        <v>25</v>
      </c>
    </row>
    <row r="660" spans="1:11" ht="47.25" x14ac:dyDescent="0.25">
      <c r="A660" t="s">
        <v>900</v>
      </c>
      <c r="B660" s="10" t="s">
        <v>398</v>
      </c>
      <c r="C660" s="10" t="s">
        <v>10</v>
      </c>
      <c r="D660" s="60"/>
      <c r="E660" s="60"/>
      <c r="F660" s="60">
        <v>20</v>
      </c>
      <c r="G660" s="60">
        <v>40</v>
      </c>
      <c r="H660" s="60"/>
      <c r="I660" s="60">
        <v>0</v>
      </c>
      <c r="J660" s="22">
        <f>I660+G660+F660+E660</f>
        <v>60</v>
      </c>
      <c r="K660" s="10">
        <v>20</v>
      </c>
    </row>
    <row r="661" spans="1:11" ht="47.25" x14ac:dyDescent="0.25">
      <c r="A661" t="s">
        <v>900</v>
      </c>
      <c r="B661" s="10" t="s">
        <v>421</v>
      </c>
      <c r="C661" s="10" t="s">
        <v>10</v>
      </c>
      <c r="D661" s="60">
        <v>22</v>
      </c>
      <c r="E661" s="60"/>
      <c r="F661" s="60">
        <v>78</v>
      </c>
      <c r="G661" s="60">
        <v>42</v>
      </c>
      <c r="H661" s="60"/>
      <c r="I661" s="60">
        <v>0</v>
      </c>
      <c r="J661" s="22">
        <f>I661+H661+G661+F661+E661+D661</f>
        <v>142</v>
      </c>
      <c r="K661" s="10">
        <v>56</v>
      </c>
    </row>
    <row r="662" spans="1:11" ht="47.25" x14ac:dyDescent="0.25">
      <c r="A662" t="s">
        <v>900</v>
      </c>
      <c r="B662" s="10" t="s">
        <v>469</v>
      </c>
      <c r="C662" s="10" t="s">
        <v>10</v>
      </c>
      <c r="D662" s="60"/>
      <c r="E662" s="60"/>
      <c r="F662" s="60">
        <v>98</v>
      </c>
      <c r="G662" s="60">
        <v>43</v>
      </c>
      <c r="H662" s="60"/>
      <c r="I662" s="60"/>
      <c r="J662" s="22">
        <f>G662+F662</f>
        <v>141</v>
      </c>
      <c r="K662" s="10">
        <v>48</v>
      </c>
    </row>
    <row r="663" spans="1:11" ht="63" x14ac:dyDescent="0.25">
      <c r="A663" t="s">
        <v>900</v>
      </c>
      <c r="B663" s="10" t="s">
        <v>474</v>
      </c>
      <c r="C663" s="10" t="s">
        <v>114</v>
      </c>
      <c r="D663" s="60"/>
      <c r="E663" s="60"/>
      <c r="F663" s="60">
        <v>100</v>
      </c>
      <c r="G663" s="60">
        <v>69</v>
      </c>
      <c r="H663" s="60"/>
      <c r="I663" s="60">
        <v>0</v>
      </c>
      <c r="J663" s="22">
        <f>I663+G663+F663</f>
        <v>169</v>
      </c>
      <c r="K663" s="10">
        <v>41</v>
      </c>
    </row>
    <row r="664" spans="1:11" ht="31.5" x14ac:dyDescent="0.25">
      <c r="A664" t="s">
        <v>900</v>
      </c>
      <c r="B664" s="10" t="s">
        <v>474</v>
      </c>
      <c r="C664" s="10" t="s">
        <v>325</v>
      </c>
      <c r="D664" s="60"/>
      <c r="E664" s="60"/>
      <c r="F664" s="60">
        <v>61</v>
      </c>
      <c r="G664" s="60">
        <v>29</v>
      </c>
      <c r="H664" s="60"/>
      <c r="I664" s="60">
        <v>89</v>
      </c>
      <c r="J664" s="22">
        <f>I664+G664+F664</f>
        <v>179</v>
      </c>
      <c r="K664" s="10">
        <v>66</v>
      </c>
    </row>
    <row r="665" spans="1:11" ht="47.25" x14ac:dyDescent="0.25">
      <c r="A665" t="s">
        <v>900</v>
      </c>
      <c r="B665" s="10" t="s">
        <v>474</v>
      </c>
      <c r="C665" s="10" t="s">
        <v>10</v>
      </c>
      <c r="D665" s="60"/>
      <c r="E665" s="60"/>
      <c r="F665" s="60">
        <v>150</v>
      </c>
      <c r="G665" s="60">
        <v>55</v>
      </c>
      <c r="H665" s="60"/>
      <c r="I665" s="60">
        <v>92</v>
      </c>
      <c r="J665" s="22">
        <f>I665+G665+F665</f>
        <v>297</v>
      </c>
      <c r="K665" s="10">
        <v>94</v>
      </c>
    </row>
    <row r="666" spans="1:11" ht="47.25" x14ac:dyDescent="0.25">
      <c r="A666" t="s">
        <v>900</v>
      </c>
      <c r="B666" s="10" t="s">
        <v>492</v>
      </c>
      <c r="C666" s="10" t="s">
        <v>497</v>
      </c>
      <c r="D666" s="60">
        <v>53</v>
      </c>
      <c r="E666" s="60"/>
      <c r="F666" s="60">
        <v>39</v>
      </c>
      <c r="G666" s="60">
        <v>14</v>
      </c>
      <c r="H666" s="60">
        <v>18</v>
      </c>
      <c r="I666" s="60">
        <v>5</v>
      </c>
      <c r="J666" s="22">
        <f>I666+H666+G666+F666+E666+D666</f>
        <v>129</v>
      </c>
      <c r="K666" s="10">
        <v>54</v>
      </c>
    </row>
    <row r="667" spans="1:11" ht="31.5" x14ac:dyDescent="0.25">
      <c r="A667" t="s">
        <v>900</v>
      </c>
      <c r="B667" s="30" t="s">
        <v>829</v>
      </c>
      <c r="C667" s="10" t="s">
        <v>833</v>
      </c>
      <c r="D667" s="60"/>
      <c r="E667" s="60"/>
      <c r="F667" s="60">
        <v>9</v>
      </c>
      <c r="G667" s="60">
        <v>0</v>
      </c>
      <c r="H667" s="60"/>
      <c r="I667" s="60"/>
      <c r="J667" s="16">
        <f>G667+F667</f>
        <v>9</v>
      </c>
      <c r="K667" s="10">
        <v>9</v>
      </c>
    </row>
    <row r="668" spans="1:11" ht="63" x14ac:dyDescent="0.25">
      <c r="A668" t="s">
        <v>900</v>
      </c>
      <c r="B668" s="30" t="s">
        <v>829</v>
      </c>
      <c r="C668" s="10" t="s">
        <v>114</v>
      </c>
      <c r="D668" s="60"/>
      <c r="E668" s="60"/>
      <c r="F668" s="60">
        <v>25</v>
      </c>
      <c r="G668" s="60">
        <v>0</v>
      </c>
      <c r="H668" s="60"/>
      <c r="I668" s="60"/>
      <c r="J668" s="16">
        <f>G668+F668</f>
        <v>25</v>
      </c>
      <c r="K668" s="10">
        <v>0</v>
      </c>
    </row>
    <row r="669" spans="1:11" ht="47.25" x14ac:dyDescent="0.25">
      <c r="A669" t="s">
        <v>900</v>
      </c>
      <c r="B669" s="10" t="s">
        <v>532</v>
      </c>
      <c r="C669" s="10" t="s">
        <v>10</v>
      </c>
      <c r="D669" s="60">
        <v>0</v>
      </c>
      <c r="E669" s="60"/>
      <c r="F669" s="60">
        <v>27</v>
      </c>
      <c r="G669" s="60"/>
      <c r="H669" s="60"/>
      <c r="I669" s="60">
        <v>30</v>
      </c>
      <c r="J669" s="22">
        <f>I669+F669+D669</f>
        <v>57</v>
      </c>
      <c r="K669" s="10">
        <v>9</v>
      </c>
    </row>
    <row r="670" spans="1:11" ht="63" x14ac:dyDescent="0.25">
      <c r="A670" t="s">
        <v>900</v>
      </c>
      <c r="B670" s="10" t="s">
        <v>532</v>
      </c>
      <c r="C670" s="10" t="s">
        <v>114</v>
      </c>
      <c r="D670" s="60"/>
      <c r="E670" s="60"/>
      <c r="F670" s="60">
        <v>46</v>
      </c>
      <c r="G670" s="60"/>
      <c r="H670" s="60"/>
      <c r="I670" s="60">
        <v>12</v>
      </c>
      <c r="J670" s="22">
        <f>I670+F670+D670</f>
        <v>58</v>
      </c>
      <c r="K670" s="10">
        <v>21</v>
      </c>
    </row>
    <row r="671" spans="1:11" ht="47.25" x14ac:dyDescent="0.25">
      <c r="A671" t="s">
        <v>900</v>
      </c>
      <c r="B671" s="10" t="s">
        <v>541</v>
      </c>
      <c r="C671" s="10" t="s">
        <v>10</v>
      </c>
      <c r="D671" s="60"/>
      <c r="E671" s="60"/>
      <c r="F671" s="60">
        <v>61</v>
      </c>
      <c r="G671" s="60">
        <v>7</v>
      </c>
      <c r="H671" s="60"/>
      <c r="I671" s="60">
        <v>41</v>
      </c>
      <c r="J671" s="22">
        <f>I671+G671+F671+E671+D671</f>
        <v>109</v>
      </c>
      <c r="K671" s="10">
        <v>36</v>
      </c>
    </row>
    <row r="672" spans="1:11" ht="78.75" x14ac:dyDescent="0.25">
      <c r="A672" t="s">
        <v>900</v>
      </c>
      <c r="B672" s="10" t="s">
        <v>574</v>
      </c>
      <c r="C672" s="10" t="s">
        <v>292</v>
      </c>
      <c r="D672" s="60"/>
      <c r="E672" s="60"/>
      <c r="F672" s="60">
        <v>4</v>
      </c>
      <c r="G672" s="60">
        <v>23</v>
      </c>
      <c r="H672" s="60"/>
      <c r="I672" s="60">
        <v>0</v>
      </c>
      <c r="J672" s="22">
        <f>I672+G672+F672</f>
        <v>27</v>
      </c>
      <c r="K672" s="10">
        <v>15</v>
      </c>
    </row>
    <row r="673" spans="1:11" ht="47.25" x14ac:dyDescent="0.25">
      <c r="A673" t="s">
        <v>900</v>
      </c>
      <c r="B673" s="10" t="s">
        <v>647</v>
      </c>
      <c r="C673" s="10" t="s">
        <v>10</v>
      </c>
      <c r="D673" s="60"/>
      <c r="E673" s="60"/>
      <c r="F673" s="60">
        <v>34</v>
      </c>
      <c r="G673" s="60">
        <v>45</v>
      </c>
      <c r="H673" s="60"/>
      <c r="I673" s="60"/>
      <c r="J673" s="22">
        <f>I673+G673+F673</f>
        <v>79</v>
      </c>
      <c r="K673" s="10">
        <v>34</v>
      </c>
    </row>
    <row r="674" spans="1:11" ht="47.25" x14ac:dyDescent="0.25">
      <c r="A674" t="s">
        <v>900</v>
      </c>
      <c r="B674" s="10" t="s">
        <v>760</v>
      </c>
      <c r="C674" s="10" t="s">
        <v>10</v>
      </c>
      <c r="D674" s="60"/>
      <c r="E674" s="60"/>
      <c r="F674" s="60">
        <v>0</v>
      </c>
      <c r="G674" s="60">
        <v>0</v>
      </c>
      <c r="H674" s="60"/>
      <c r="I674" s="60">
        <v>0</v>
      </c>
      <c r="J674" s="22">
        <f>I674+G674+F674</f>
        <v>0</v>
      </c>
      <c r="K674" s="10"/>
    </row>
    <row r="675" spans="1:11" ht="47.25" x14ac:dyDescent="0.25">
      <c r="A675" t="s">
        <v>900</v>
      </c>
      <c r="B675" s="10" t="s">
        <v>763</v>
      </c>
      <c r="C675" s="10" t="s">
        <v>10</v>
      </c>
      <c r="D675" s="60"/>
      <c r="E675" s="60"/>
      <c r="F675" s="60">
        <v>27</v>
      </c>
      <c r="G675" s="60">
        <v>9</v>
      </c>
      <c r="H675" s="60"/>
      <c r="I675" s="60">
        <v>55</v>
      </c>
      <c r="J675" s="22">
        <f>I675+G675+F675</f>
        <v>91</v>
      </c>
      <c r="K675" s="10">
        <v>30</v>
      </c>
    </row>
    <row r="676" spans="1:11" ht="63" x14ac:dyDescent="0.25">
      <c r="A676" t="s">
        <v>900</v>
      </c>
      <c r="B676" s="10" t="s">
        <v>469</v>
      </c>
      <c r="C676" s="10" t="s">
        <v>471</v>
      </c>
      <c r="D676" s="60"/>
      <c r="E676" s="60"/>
      <c r="F676" s="60">
        <v>23</v>
      </c>
      <c r="G676" s="60">
        <v>36</v>
      </c>
      <c r="H676" s="60"/>
      <c r="I676" s="60"/>
      <c r="J676" s="22">
        <f>G676+F676</f>
        <v>59</v>
      </c>
      <c r="K676" s="10"/>
    </row>
    <row r="677" spans="1:11" ht="15.75" x14ac:dyDescent="0.25">
      <c r="A677" s="119"/>
      <c r="B677" s="22"/>
      <c r="C677" s="22"/>
      <c r="D677" s="22">
        <f t="shared" ref="D677:K677" si="27">SUM(D627:D676)</f>
        <v>191</v>
      </c>
      <c r="E677" s="22">
        <f t="shared" si="27"/>
        <v>365</v>
      </c>
      <c r="F677" s="22">
        <f t="shared" si="27"/>
        <v>2588</v>
      </c>
      <c r="G677" s="22">
        <f t="shared" si="27"/>
        <v>1043</v>
      </c>
      <c r="H677" s="22">
        <f t="shared" si="27"/>
        <v>129</v>
      </c>
      <c r="I677" s="22">
        <f t="shared" si="27"/>
        <v>593</v>
      </c>
      <c r="J677" s="22">
        <f t="shared" si="27"/>
        <v>4909</v>
      </c>
      <c r="K677" s="22">
        <f t="shared" si="27"/>
        <v>1535</v>
      </c>
    </row>
    <row r="678" spans="1:11" ht="15.75" x14ac:dyDescent="0.25">
      <c r="A678" s="119"/>
      <c r="B678" s="22"/>
      <c r="C678" s="22"/>
      <c r="D678" s="22">
        <v>191</v>
      </c>
      <c r="E678" s="22">
        <v>365</v>
      </c>
      <c r="F678" s="22">
        <v>2588</v>
      </c>
      <c r="G678" s="22">
        <v>1043</v>
      </c>
      <c r="H678" s="22">
        <v>129</v>
      </c>
      <c r="I678" s="22">
        <v>593</v>
      </c>
      <c r="J678" s="22">
        <v>4909</v>
      </c>
      <c r="K678" s="22">
        <v>1535</v>
      </c>
    </row>
    <row r="679" spans="1:11" ht="15.75" x14ac:dyDescent="0.25">
      <c r="A679" t="s">
        <v>914</v>
      </c>
      <c r="B679" s="10" t="s">
        <v>198</v>
      </c>
      <c r="C679" s="10" t="s">
        <v>201</v>
      </c>
      <c r="D679" s="60">
        <v>31</v>
      </c>
      <c r="E679" s="60">
        <v>2</v>
      </c>
      <c r="F679" s="60"/>
      <c r="G679" s="60"/>
      <c r="H679" s="60"/>
      <c r="I679" s="60">
        <v>29</v>
      </c>
      <c r="J679" s="22">
        <f>I679+E679+D679</f>
        <v>62</v>
      </c>
      <c r="K679" s="10">
        <v>18</v>
      </c>
    </row>
    <row r="680" spans="1:11" ht="15.75" x14ac:dyDescent="0.25">
      <c r="A680" t="s">
        <v>914</v>
      </c>
      <c r="B680" s="10" t="s">
        <v>268</v>
      </c>
      <c r="C680" s="10" t="s">
        <v>270</v>
      </c>
      <c r="D680" s="60"/>
      <c r="E680" s="60"/>
      <c r="F680" s="60">
        <v>79</v>
      </c>
      <c r="G680" s="60">
        <v>28</v>
      </c>
      <c r="H680" s="60"/>
      <c r="I680" s="60">
        <v>27</v>
      </c>
      <c r="J680" s="22">
        <f>I680+H680+G680+F680</f>
        <v>134</v>
      </c>
      <c r="K680" s="10">
        <v>8</v>
      </c>
    </row>
    <row r="681" spans="1:11" ht="15.75" x14ac:dyDescent="0.25">
      <c r="A681" t="s">
        <v>914</v>
      </c>
      <c r="B681" s="10" t="s">
        <v>313</v>
      </c>
      <c r="C681" s="10" t="s">
        <v>270</v>
      </c>
      <c r="D681" s="60"/>
      <c r="E681" s="60"/>
      <c r="F681" s="60">
        <v>98</v>
      </c>
      <c r="G681" s="60"/>
      <c r="H681" s="60"/>
      <c r="I681" s="60"/>
      <c r="J681" s="22">
        <f>F681</f>
        <v>98</v>
      </c>
      <c r="K681" s="10">
        <v>57</v>
      </c>
    </row>
    <row r="682" spans="1:11" ht="47.25" x14ac:dyDescent="0.25">
      <c r="A682" t="s">
        <v>914</v>
      </c>
      <c r="B682" s="10" t="s">
        <v>313</v>
      </c>
      <c r="C682" s="10" t="s">
        <v>316</v>
      </c>
      <c r="D682" s="60"/>
      <c r="E682" s="60"/>
      <c r="F682" s="60">
        <v>19</v>
      </c>
      <c r="G682" s="60"/>
      <c r="H682" s="60"/>
      <c r="I682" s="60"/>
      <c r="J682" s="22">
        <f>F682</f>
        <v>19</v>
      </c>
      <c r="K682" s="10"/>
    </row>
    <row r="683" spans="1:11" ht="31.5" x14ac:dyDescent="0.25">
      <c r="A683" t="s">
        <v>914</v>
      </c>
      <c r="B683" s="10" t="s">
        <v>319</v>
      </c>
      <c r="C683" s="10" t="s">
        <v>270</v>
      </c>
      <c r="D683" s="60"/>
      <c r="E683" s="60">
        <v>85</v>
      </c>
      <c r="F683" s="60"/>
      <c r="G683" s="60"/>
      <c r="H683" s="60"/>
      <c r="I683" s="60"/>
      <c r="J683" s="22">
        <f>E683</f>
        <v>85</v>
      </c>
      <c r="K683" s="10">
        <v>31</v>
      </c>
    </row>
    <row r="684" spans="1:11" ht="47.25" x14ac:dyDescent="0.25">
      <c r="A684" t="s">
        <v>914</v>
      </c>
      <c r="B684" s="10" t="s">
        <v>343</v>
      </c>
      <c r="C684" s="10" t="s">
        <v>316</v>
      </c>
      <c r="D684" s="60">
        <v>10</v>
      </c>
      <c r="E684" s="60">
        <v>12</v>
      </c>
      <c r="F684" s="60">
        <v>11</v>
      </c>
      <c r="G684" s="60">
        <v>3</v>
      </c>
      <c r="H684" s="60"/>
      <c r="I684" s="60">
        <v>0</v>
      </c>
      <c r="J684" s="22">
        <f>I684+H684+G684+F684+E684+D684</f>
        <v>36</v>
      </c>
      <c r="K684" s="10">
        <v>14</v>
      </c>
    </row>
    <row r="685" spans="1:11" ht="31.5" x14ac:dyDescent="0.25">
      <c r="A685" t="s">
        <v>914</v>
      </c>
      <c r="B685" s="10" t="s">
        <v>361</v>
      </c>
      <c r="C685" s="10" t="s">
        <v>270</v>
      </c>
      <c r="D685" s="60"/>
      <c r="E685" s="60"/>
      <c r="F685" s="60"/>
      <c r="G685" s="60">
        <v>38</v>
      </c>
      <c r="H685" s="60"/>
      <c r="I685" s="60">
        <v>7</v>
      </c>
      <c r="J685" s="22">
        <f>I685+H685+G685+F685</f>
        <v>45</v>
      </c>
      <c r="K685" s="10">
        <v>24</v>
      </c>
    </row>
    <row r="686" spans="1:11" ht="15.75" x14ac:dyDescent="0.25">
      <c r="A686" t="s">
        <v>914</v>
      </c>
      <c r="B686" s="10" t="s">
        <v>469</v>
      </c>
      <c r="C686" s="10" t="s">
        <v>270</v>
      </c>
      <c r="D686" s="60"/>
      <c r="E686" s="60"/>
      <c r="F686" s="60">
        <v>74</v>
      </c>
      <c r="G686" s="60">
        <v>20</v>
      </c>
      <c r="H686" s="60"/>
      <c r="I686" s="60"/>
      <c r="J686" s="22">
        <f>G686+F686</f>
        <v>94</v>
      </c>
      <c r="K686" s="10">
        <v>31</v>
      </c>
    </row>
    <row r="687" spans="1:11" ht="31.5" x14ac:dyDescent="0.25">
      <c r="A687" t="s">
        <v>914</v>
      </c>
      <c r="B687" s="10" t="s">
        <v>603</v>
      </c>
      <c r="C687" s="10" t="s">
        <v>270</v>
      </c>
      <c r="D687" s="60"/>
      <c r="E687" s="60"/>
      <c r="F687" s="60">
        <v>6</v>
      </c>
      <c r="G687" s="60">
        <v>1</v>
      </c>
      <c r="H687" s="60"/>
      <c r="I687" s="60"/>
      <c r="J687" s="22">
        <f>G687+F687</f>
        <v>7</v>
      </c>
      <c r="K687" s="10"/>
    </row>
    <row r="688" spans="1:11" ht="15.75" x14ac:dyDescent="0.25">
      <c r="A688" t="s">
        <v>914</v>
      </c>
      <c r="B688" s="10" t="s">
        <v>629</v>
      </c>
      <c r="C688" s="10" t="s">
        <v>270</v>
      </c>
      <c r="D688" s="60"/>
      <c r="E688" s="60"/>
      <c r="F688" s="103">
        <v>214</v>
      </c>
      <c r="G688" s="104">
        <v>61</v>
      </c>
      <c r="H688" s="104"/>
      <c r="I688" s="60">
        <v>7</v>
      </c>
      <c r="J688" s="38">
        <f>I688+G688+F688</f>
        <v>282</v>
      </c>
      <c r="K688" s="49">
        <v>97</v>
      </c>
    </row>
    <row r="689" spans="1:11" ht="47.25" x14ac:dyDescent="0.25">
      <c r="A689" t="s">
        <v>914</v>
      </c>
      <c r="B689" s="10" t="s">
        <v>629</v>
      </c>
      <c r="C689" s="10" t="s">
        <v>316</v>
      </c>
      <c r="D689" s="60"/>
      <c r="E689" s="60"/>
      <c r="F689" s="103">
        <v>100</v>
      </c>
      <c r="G689" s="104">
        <v>25</v>
      </c>
      <c r="H689" s="104"/>
      <c r="I689" s="60">
        <v>5</v>
      </c>
      <c r="J689" s="38">
        <f>I689+G689+F689</f>
        <v>130</v>
      </c>
      <c r="K689" s="49">
        <v>39</v>
      </c>
    </row>
    <row r="690" spans="1:11" ht="24" x14ac:dyDescent="0.25">
      <c r="A690" t="s">
        <v>914</v>
      </c>
      <c r="B690" s="30" t="s">
        <v>661</v>
      </c>
      <c r="C690" s="10" t="s">
        <v>270</v>
      </c>
      <c r="D690" s="60"/>
      <c r="E690" s="60"/>
      <c r="F690" s="60">
        <v>57</v>
      </c>
      <c r="G690" s="60"/>
      <c r="H690" s="60"/>
      <c r="I690" s="60"/>
      <c r="J690" s="22">
        <f>F690</f>
        <v>57</v>
      </c>
      <c r="K690" s="10">
        <v>15</v>
      </c>
    </row>
    <row r="691" spans="1:11" ht="15.75" x14ac:dyDescent="0.25">
      <c r="A691" t="s">
        <v>914</v>
      </c>
      <c r="B691" s="10" t="s">
        <v>675</v>
      </c>
      <c r="C691" s="10" t="s">
        <v>270</v>
      </c>
      <c r="D691" s="60"/>
      <c r="E691" s="60"/>
      <c r="F691" s="60">
        <v>25</v>
      </c>
      <c r="G691" s="60">
        <v>2</v>
      </c>
      <c r="H691" s="60"/>
      <c r="I691" s="60"/>
      <c r="J691" s="22">
        <f>G691+F691</f>
        <v>27</v>
      </c>
      <c r="K691" s="10">
        <v>17</v>
      </c>
    </row>
    <row r="692" spans="1:11" ht="15.75" x14ac:dyDescent="0.25">
      <c r="A692" t="s">
        <v>914</v>
      </c>
      <c r="B692" s="10" t="s">
        <v>689</v>
      </c>
      <c r="C692" s="10" t="s">
        <v>270</v>
      </c>
      <c r="D692" s="60"/>
      <c r="E692" s="60"/>
      <c r="F692" s="105">
        <v>117</v>
      </c>
      <c r="G692" s="105">
        <v>23</v>
      </c>
      <c r="H692" s="60"/>
      <c r="I692" s="60"/>
      <c r="J692" s="38">
        <f>G692+F692</f>
        <v>140</v>
      </c>
      <c r="K692" s="10">
        <v>56</v>
      </c>
    </row>
    <row r="693" spans="1:11" ht="15.75" x14ac:dyDescent="0.25">
      <c r="A693" t="s">
        <v>914</v>
      </c>
      <c r="B693" s="10" t="s">
        <v>702</v>
      </c>
      <c r="C693" s="10" t="s">
        <v>270</v>
      </c>
      <c r="D693" s="60"/>
      <c r="E693" s="60"/>
      <c r="F693" s="60">
        <v>29</v>
      </c>
      <c r="G693" s="60">
        <v>0</v>
      </c>
      <c r="H693" s="60">
        <v>0</v>
      </c>
      <c r="I693" s="60"/>
      <c r="J693" s="22">
        <f>I693+H693+G693+F693</f>
        <v>29</v>
      </c>
      <c r="K693" s="10">
        <v>0</v>
      </c>
    </row>
    <row r="694" spans="1:11" ht="15.75" x14ac:dyDescent="0.25">
      <c r="A694" t="s">
        <v>914</v>
      </c>
      <c r="B694" s="10" t="s">
        <v>739</v>
      </c>
      <c r="C694" s="10" t="s">
        <v>270</v>
      </c>
      <c r="D694" s="60"/>
      <c r="E694" s="60"/>
      <c r="F694" s="60">
        <v>46</v>
      </c>
      <c r="G694" s="60">
        <v>6</v>
      </c>
      <c r="H694" s="60"/>
      <c r="I694" s="60"/>
      <c r="J694" s="22">
        <f>G694+F694</f>
        <v>52</v>
      </c>
      <c r="K694" s="10"/>
    </row>
    <row r="695" spans="1:11" ht="47.25" x14ac:dyDescent="0.25">
      <c r="A695" t="s">
        <v>914</v>
      </c>
      <c r="B695" s="10" t="s">
        <v>739</v>
      </c>
      <c r="C695" s="10" t="s">
        <v>316</v>
      </c>
      <c r="D695" s="60"/>
      <c r="E695" s="60"/>
      <c r="F695" s="60">
        <v>21</v>
      </c>
      <c r="G695" s="60">
        <v>0</v>
      </c>
      <c r="H695" s="60"/>
      <c r="I695" s="60"/>
      <c r="J695" s="22">
        <f>G695+F695</f>
        <v>21</v>
      </c>
      <c r="K695" s="10"/>
    </row>
    <row r="696" spans="1:11" ht="31.5" x14ac:dyDescent="0.25">
      <c r="A696" t="s">
        <v>914</v>
      </c>
      <c r="B696" s="10" t="s">
        <v>788</v>
      </c>
      <c r="C696" s="10" t="s">
        <v>270</v>
      </c>
      <c r="D696" s="60"/>
      <c r="E696" s="60"/>
      <c r="F696" s="60">
        <v>130</v>
      </c>
      <c r="G696" s="60"/>
      <c r="H696" s="60"/>
      <c r="I696" s="60"/>
      <c r="J696" s="22">
        <f>F696</f>
        <v>130</v>
      </c>
      <c r="K696" s="10">
        <v>41</v>
      </c>
    </row>
    <row r="697" spans="1:11" ht="15.75" x14ac:dyDescent="0.25">
      <c r="A697" s="119"/>
      <c r="B697" s="22"/>
      <c r="C697" s="22"/>
      <c r="D697" s="22">
        <f t="shared" ref="D697:K697" si="28">SUM(D679:D696)</f>
        <v>41</v>
      </c>
      <c r="E697" s="22">
        <f t="shared" si="28"/>
        <v>99</v>
      </c>
      <c r="F697" s="22">
        <f t="shared" si="28"/>
        <v>1026</v>
      </c>
      <c r="G697" s="22">
        <f t="shared" si="28"/>
        <v>207</v>
      </c>
      <c r="H697" s="22">
        <f t="shared" si="28"/>
        <v>0</v>
      </c>
      <c r="I697" s="22">
        <f t="shared" si="28"/>
        <v>75</v>
      </c>
      <c r="J697" s="22">
        <f t="shared" si="28"/>
        <v>1448</v>
      </c>
      <c r="K697" s="22">
        <f t="shared" si="28"/>
        <v>448</v>
      </c>
    </row>
    <row r="698" spans="1:11" ht="15.75" x14ac:dyDescent="0.25">
      <c r="A698" s="119"/>
      <c r="B698" s="22"/>
      <c r="C698" s="22"/>
      <c r="D698" s="22">
        <v>41</v>
      </c>
      <c r="E698" s="22">
        <v>99</v>
      </c>
      <c r="F698" s="22">
        <v>1026</v>
      </c>
      <c r="G698" s="22">
        <v>207</v>
      </c>
      <c r="H698" s="22">
        <v>0</v>
      </c>
      <c r="I698" s="22">
        <v>75</v>
      </c>
      <c r="J698" s="22">
        <v>1448</v>
      </c>
      <c r="K698" s="22">
        <v>448</v>
      </c>
    </row>
    <row r="699" spans="1:11" ht="31.5" x14ac:dyDescent="0.25">
      <c r="A699" t="s">
        <v>913</v>
      </c>
      <c r="B699" s="10" t="s">
        <v>163</v>
      </c>
      <c r="C699" s="10" t="s">
        <v>171</v>
      </c>
      <c r="D699" s="60"/>
      <c r="E699" s="60">
        <v>0</v>
      </c>
      <c r="F699" s="60">
        <v>87</v>
      </c>
      <c r="G699" s="60">
        <v>23</v>
      </c>
      <c r="H699" s="60"/>
      <c r="I699" s="60">
        <v>36</v>
      </c>
      <c r="J699" s="22">
        <f>I699+G699+F699+E699</f>
        <v>146</v>
      </c>
      <c r="K699" s="10">
        <v>67</v>
      </c>
    </row>
    <row r="700" spans="1:11" ht="31.5" x14ac:dyDescent="0.25">
      <c r="A700" t="s">
        <v>913</v>
      </c>
      <c r="B700" s="10" t="s">
        <v>204</v>
      </c>
      <c r="C700" s="10" t="s">
        <v>208</v>
      </c>
      <c r="D700" s="60"/>
      <c r="E700" s="60"/>
      <c r="F700" s="60">
        <v>4</v>
      </c>
      <c r="G700" s="60">
        <v>0</v>
      </c>
      <c r="H700" s="60"/>
      <c r="I700" s="60">
        <v>0</v>
      </c>
      <c r="J700" s="22">
        <f>I700+G700+F700</f>
        <v>4</v>
      </c>
      <c r="K700" s="10"/>
    </row>
    <row r="701" spans="1:11" ht="47.25" x14ac:dyDescent="0.25">
      <c r="A701" t="s">
        <v>913</v>
      </c>
      <c r="B701" s="10" t="s">
        <v>218</v>
      </c>
      <c r="C701" s="10" t="s">
        <v>221</v>
      </c>
      <c r="D701" s="60"/>
      <c r="E701" s="60"/>
      <c r="F701" s="60">
        <v>48</v>
      </c>
      <c r="G701" s="60">
        <v>9</v>
      </c>
      <c r="H701" s="60"/>
      <c r="I701" s="60"/>
      <c r="J701" s="22">
        <f>I701+H701+G701+F701</f>
        <v>57</v>
      </c>
      <c r="K701" s="10"/>
    </row>
    <row r="702" spans="1:11" ht="47.25" x14ac:dyDescent="0.25">
      <c r="A702" t="s">
        <v>913</v>
      </c>
      <c r="B702" s="10" t="s">
        <v>247</v>
      </c>
      <c r="C702" s="10" t="s">
        <v>242</v>
      </c>
      <c r="D702" s="60"/>
      <c r="E702" s="60"/>
      <c r="F702" s="60">
        <v>70</v>
      </c>
      <c r="G702" s="60">
        <v>15</v>
      </c>
      <c r="H702" s="60"/>
      <c r="I702" s="60">
        <v>13</v>
      </c>
      <c r="J702" s="22">
        <f>I702+H702+G702+F702</f>
        <v>98</v>
      </c>
      <c r="K702" s="97">
        <v>36</v>
      </c>
    </row>
    <row r="703" spans="1:11" ht="15.75" x14ac:dyDescent="0.25">
      <c r="A703" t="s">
        <v>913</v>
      </c>
      <c r="B703" s="10" t="s">
        <v>260</v>
      </c>
      <c r="C703" s="10" t="s">
        <v>242</v>
      </c>
      <c r="D703" s="60"/>
      <c r="E703" s="60"/>
      <c r="F703" s="60">
        <v>62</v>
      </c>
      <c r="G703" s="60"/>
      <c r="H703" s="60"/>
      <c r="I703" s="60"/>
      <c r="J703" s="22">
        <f>G703+F703</f>
        <v>62</v>
      </c>
      <c r="K703" s="10">
        <v>24</v>
      </c>
    </row>
    <row r="704" spans="1:11" ht="31.5" x14ac:dyDescent="0.25">
      <c r="A704" t="s">
        <v>913</v>
      </c>
      <c r="B704" s="10" t="s">
        <v>282</v>
      </c>
      <c r="C704" s="10" t="s">
        <v>283</v>
      </c>
      <c r="D704" s="60"/>
      <c r="E704" s="60"/>
      <c r="F704" s="60">
        <v>13</v>
      </c>
      <c r="G704" s="60"/>
      <c r="H704" s="60"/>
      <c r="I704" s="60"/>
      <c r="J704" s="22">
        <v>13</v>
      </c>
      <c r="K704" s="10">
        <v>0</v>
      </c>
    </row>
    <row r="705" spans="1:11" ht="15.75" x14ac:dyDescent="0.25">
      <c r="A705" t="s">
        <v>913</v>
      </c>
      <c r="B705" s="10" t="s">
        <v>302</v>
      </c>
      <c r="C705" s="10" t="s">
        <v>221</v>
      </c>
      <c r="D705" s="60"/>
      <c r="E705" s="60"/>
      <c r="F705" s="60">
        <v>68</v>
      </c>
      <c r="G705" s="60">
        <v>52</v>
      </c>
      <c r="H705" s="60"/>
      <c r="I705" s="60"/>
      <c r="J705" s="22">
        <f>G705+F705</f>
        <v>120</v>
      </c>
      <c r="K705" s="10">
        <v>39</v>
      </c>
    </row>
    <row r="706" spans="1:11" ht="31.5" x14ac:dyDescent="0.25">
      <c r="A706" t="s">
        <v>913</v>
      </c>
      <c r="B706" s="10" t="s">
        <v>309</v>
      </c>
      <c r="C706" s="10" t="s">
        <v>242</v>
      </c>
      <c r="D706" s="60"/>
      <c r="E706" s="60"/>
      <c r="F706" s="60">
        <v>33</v>
      </c>
      <c r="G706" s="60">
        <v>15</v>
      </c>
      <c r="H706" s="60"/>
      <c r="I706" s="60">
        <v>0</v>
      </c>
      <c r="J706" s="22">
        <f>I706+G706+F706</f>
        <v>48</v>
      </c>
      <c r="K706" s="10">
        <v>16</v>
      </c>
    </row>
    <row r="707" spans="1:11" ht="31.5" x14ac:dyDescent="0.25">
      <c r="A707" t="s">
        <v>913</v>
      </c>
      <c r="B707" s="10" t="s">
        <v>319</v>
      </c>
      <c r="C707" s="10" t="s">
        <v>320</v>
      </c>
      <c r="D707" s="60"/>
      <c r="E707" s="60">
        <v>79</v>
      </c>
      <c r="F707" s="60"/>
      <c r="G707" s="60"/>
      <c r="H707" s="60"/>
      <c r="I707" s="60"/>
      <c r="J707" s="22">
        <f>E707</f>
        <v>79</v>
      </c>
      <c r="K707" s="10">
        <v>26</v>
      </c>
    </row>
    <row r="708" spans="1:11" ht="31.5" x14ac:dyDescent="0.25">
      <c r="A708" t="s">
        <v>913</v>
      </c>
      <c r="B708" s="10" t="s">
        <v>474</v>
      </c>
      <c r="C708" s="10" t="s">
        <v>208</v>
      </c>
      <c r="D708" s="60"/>
      <c r="E708" s="60"/>
      <c r="F708" s="60">
        <v>57</v>
      </c>
      <c r="G708" s="60">
        <v>0</v>
      </c>
      <c r="H708" s="60"/>
      <c r="I708" s="60">
        <v>14</v>
      </c>
      <c r="J708" s="22">
        <f>I708+G708+F708</f>
        <v>71</v>
      </c>
      <c r="K708" s="10">
        <v>28</v>
      </c>
    </row>
    <row r="709" spans="1:11" ht="47.25" x14ac:dyDescent="0.25">
      <c r="A709" t="s">
        <v>913</v>
      </c>
      <c r="B709" s="10" t="s">
        <v>492</v>
      </c>
      <c r="C709" s="10" t="s">
        <v>221</v>
      </c>
      <c r="D709" s="60">
        <v>0</v>
      </c>
      <c r="E709" s="60"/>
      <c r="F709" s="60">
        <v>23</v>
      </c>
      <c r="G709" s="60">
        <v>0</v>
      </c>
      <c r="H709" s="60">
        <v>0</v>
      </c>
      <c r="I709" s="60">
        <v>0</v>
      </c>
      <c r="J709" s="22">
        <f>I709+H709+G709+F709+E709+D709</f>
        <v>23</v>
      </c>
      <c r="K709" s="10">
        <v>0</v>
      </c>
    </row>
    <row r="710" spans="1:11" ht="31.5" x14ac:dyDescent="0.25">
      <c r="A710" t="s">
        <v>913</v>
      </c>
      <c r="B710" s="10" t="s">
        <v>603</v>
      </c>
      <c r="C710" s="10" t="s">
        <v>221</v>
      </c>
      <c r="D710" s="60"/>
      <c r="E710" s="60"/>
      <c r="F710" s="60">
        <v>17</v>
      </c>
      <c r="G710" s="60">
        <v>4</v>
      </c>
      <c r="H710" s="60"/>
      <c r="I710" s="60"/>
      <c r="J710" s="22">
        <f>G710+F710</f>
        <v>21</v>
      </c>
      <c r="K710" s="10"/>
    </row>
    <row r="711" spans="1:11" ht="15.75" x14ac:dyDescent="0.25">
      <c r="A711" t="s">
        <v>913</v>
      </c>
      <c r="B711" s="10" t="s">
        <v>611</v>
      </c>
      <c r="C711" s="10" t="s">
        <v>242</v>
      </c>
      <c r="D711" s="60"/>
      <c r="E711" s="60"/>
      <c r="F711" s="60">
        <v>31</v>
      </c>
      <c r="G711" s="60">
        <v>17</v>
      </c>
      <c r="H711" s="60"/>
      <c r="I711" s="60">
        <v>0</v>
      </c>
      <c r="J711" s="22">
        <f>G711+F711+I711</f>
        <v>48</v>
      </c>
      <c r="K711" s="10"/>
    </row>
    <row r="712" spans="1:11" ht="31.5" x14ac:dyDescent="0.25">
      <c r="A712" t="s">
        <v>913</v>
      </c>
      <c r="B712" s="10" t="s">
        <v>616</v>
      </c>
      <c r="C712" s="10" t="s">
        <v>221</v>
      </c>
      <c r="D712" s="60"/>
      <c r="E712" s="60"/>
      <c r="F712" s="60">
        <v>50</v>
      </c>
      <c r="G712" s="60">
        <v>0</v>
      </c>
      <c r="H712" s="60"/>
      <c r="I712" s="60"/>
      <c r="J712" s="22">
        <f>G712+F712</f>
        <v>50</v>
      </c>
      <c r="K712" s="10">
        <v>22</v>
      </c>
    </row>
    <row r="713" spans="1:11" ht="15.75" x14ac:dyDescent="0.25">
      <c r="A713" t="s">
        <v>913</v>
      </c>
      <c r="B713" s="10" t="s">
        <v>629</v>
      </c>
      <c r="C713" s="10" t="s">
        <v>283</v>
      </c>
      <c r="D713" s="60"/>
      <c r="E713" s="60"/>
      <c r="F713" s="103">
        <v>202</v>
      </c>
      <c r="G713" s="104">
        <v>48</v>
      </c>
      <c r="H713" s="104"/>
      <c r="I713" s="60">
        <v>17</v>
      </c>
      <c r="J713" s="38">
        <f>I713+G713+F713</f>
        <v>267</v>
      </c>
      <c r="K713" s="49">
        <v>0</v>
      </c>
    </row>
    <row r="714" spans="1:11" ht="31.5" x14ac:dyDescent="0.25">
      <c r="A714" t="s">
        <v>913</v>
      </c>
      <c r="B714" s="10" t="s">
        <v>636</v>
      </c>
      <c r="C714" s="10" t="s">
        <v>221</v>
      </c>
      <c r="D714" s="60"/>
      <c r="E714" s="60"/>
      <c r="F714" s="60">
        <v>29</v>
      </c>
      <c r="G714" s="60"/>
      <c r="H714" s="60"/>
      <c r="I714" s="60"/>
      <c r="J714" s="22">
        <f>F714</f>
        <v>29</v>
      </c>
      <c r="K714" s="10">
        <v>17</v>
      </c>
    </row>
    <row r="715" spans="1:11" ht="15.75" x14ac:dyDescent="0.25">
      <c r="A715" t="s">
        <v>913</v>
      </c>
      <c r="B715" s="10" t="s">
        <v>647</v>
      </c>
      <c r="C715" s="10" t="s">
        <v>242</v>
      </c>
      <c r="D715" s="60"/>
      <c r="E715" s="60"/>
      <c r="F715" s="60">
        <v>22</v>
      </c>
      <c r="G715" s="60">
        <v>37</v>
      </c>
      <c r="H715" s="60"/>
      <c r="I715" s="60">
        <v>0</v>
      </c>
      <c r="J715" s="22">
        <f>I715+G715+F715</f>
        <v>59</v>
      </c>
      <c r="K715" s="10">
        <v>37</v>
      </c>
    </row>
    <row r="716" spans="1:11" ht="15.75" x14ac:dyDescent="0.25">
      <c r="A716" t="s">
        <v>913</v>
      </c>
      <c r="B716" s="10" t="s">
        <v>672</v>
      </c>
      <c r="C716" s="10" t="s">
        <v>242</v>
      </c>
      <c r="D716" s="60"/>
      <c r="E716" s="60"/>
      <c r="F716" s="60">
        <v>13</v>
      </c>
      <c r="G716" s="60">
        <v>17</v>
      </c>
      <c r="H716" s="60"/>
      <c r="I716" s="60"/>
      <c r="J716" s="22">
        <f>G716+F716</f>
        <v>30</v>
      </c>
      <c r="K716" s="10">
        <v>13</v>
      </c>
    </row>
    <row r="717" spans="1:11" ht="15.75" x14ac:dyDescent="0.25">
      <c r="A717" t="s">
        <v>913</v>
      </c>
      <c r="B717" s="10" t="s">
        <v>710</v>
      </c>
      <c r="C717" s="10" t="s">
        <v>242</v>
      </c>
      <c r="D717" s="60"/>
      <c r="E717" s="60"/>
      <c r="F717" s="60">
        <v>37</v>
      </c>
      <c r="G717" s="60">
        <v>0</v>
      </c>
      <c r="H717" s="60"/>
      <c r="I717" s="60"/>
      <c r="J717" s="22">
        <f>G717+F717</f>
        <v>37</v>
      </c>
      <c r="K717" s="10">
        <v>0</v>
      </c>
    </row>
    <row r="718" spans="1:11" ht="15.75" x14ac:dyDescent="0.25">
      <c r="A718" t="s">
        <v>913</v>
      </c>
      <c r="B718" s="10" t="s">
        <v>739</v>
      </c>
      <c r="C718" s="10" t="s">
        <v>283</v>
      </c>
      <c r="D718" s="60"/>
      <c r="E718" s="60"/>
      <c r="F718" s="60">
        <v>64</v>
      </c>
      <c r="G718" s="60">
        <v>5</v>
      </c>
      <c r="H718" s="60"/>
      <c r="I718" s="60"/>
      <c r="J718" s="22">
        <f>G718+F718</f>
        <v>69</v>
      </c>
      <c r="K718" s="10">
        <v>24</v>
      </c>
    </row>
    <row r="719" spans="1:11" ht="31.5" x14ac:dyDescent="0.25">
      <c r="A719" t="s">
        <v>913</v>
      </c>
      <c r="B719" s="10" t="s">
        <v>742</v>
      </c>
      <c r="C719" s="10" t="s">
        <v>242</v>
      </c>
      <c r="D719" s="60"/>
      <c r="E719" s="60"/>
      <c r="F719" s="60">
        <v>28</v>
      </c>
      <c r="G719" s="60"/>
      <c r="H719" s="60"/>
      <c r="I719" s="60"/>
      <c r="J719" s="22">
        <f>F719</f>
        <v>28</v>
      </c>
      <c r="K719" s="10">
        <v>9</v>
      </c>
    </row>
    <row r="720" spans="1:11" ht="15.75" x14ac:dyDescent="0.25">
      <c r="A720" s="119"/>
      <c r="B720" s="22"/>
      <c r="C720" s="22"/>
      <c r="D720" s="22">
        <f t="shared" ref="D720:K720" si="29">SUM(D699:D719)</f>
        <v>0</v>
      </c>
      <c r="E720" s="22">
        <f t="shared" si="29"/>
        <v>79</v>
      </c>
      <c r="F720" s="22">
        <f t="shared" si="29"/>
        <v>958</v>
      </c>
      <c r="G720" s="22">
        <f t="shared" si="29"/>
        <v>242</v>
      </c>
      <c r="H720" s="22">
        <f t="shared" si="29"/>
        <v>0</v>
      </c>
      <c r="I720" s="22">
        <f t="shared" si="29"/>
        <v>80</v>
      </c>
      <c r="J720" s="22">
        <f t="shared" si="29"/>
        <v>1359</v>
      </c>
      <c r="K720" s="22">
        <f t="shared" si="29"/>
        <v>358</v>
      </c>
    </row>
    <row r="721" spans="1:11" ht="31.5" x14ac:dyDescent="0.25">
      <c r="A721" t="s">
        <v>909</v>
      </c>
      <c r="B721" s="10" t="s">
        <v>87</v>
      </c>
      <c r="C721" s="10" t="s">
        <v>89</v>
      </c>
      <c r="D721" s="60">
        <v>52</v>
      </c>
      <c r="E721" s="60"/>
      <c r="F721" s="60">
        <v>0</v>
      </c>
      <c r="G721" s="60">
        <v>0</v>
      </c>
      <c r="H721" s="60"/>
      <c r="I721" s="60">
        <v>0</v>
      </c>
      <c r="J721" s="22">
        <f>I721+H721+G721+F721+E721+D721</f>
        <v>52</v>
      </c>
      <c r="K721" s="10">
        <v>16</v>
      </c>
    </row>
    <row r="722" spans="1:11" ht="31.5" x14ac:dyDescent="0.25">
      <c r="A722" t="s">
        <v>909</v>
      </c>
      <c r="B722" s="10" t="s">
        <v>94</v>
      </c>
      <c r="C722" s="10" t="s">
        <v>102</v>
      </c>
      <c r="D722" s="60">
        <v>0</v>
      </c>
      <c r="E722" s="60"/>
      <c r="F722" s="60">
        <v>10</v>
      </c>
      <c r="G722" s="60">
        <v>0</v>
      </c>
      <c r="H722" s="60"/>
      <c r="I722" s="60">
        <v>0</v>
      </c>
      <c r="J722" s="22">
        <f>I722+H722+G722+F722+E722+D722</f>
        <v>10</v>
      </c>
      <c r="K722" s="10">
        <v>0</v>
      </c>
    </row>
    <row r="723" spans="1:11" ht="47.25" x14ac:dyDescent="0.25">
      <c r="A723" t="s">
        <v>909</v>
      </c>
      <c r="B723" s="10" t="s">
        <v>247</v>
      </c>
      <c r="C723" s="10" t="s">
        <v>246</v>
      </c>
      <c r="D723" s="60"/>
      <c r="E723" s="60"/>
      <c r="F723" s="60">
        <v>23</v>
      </c>
      <c r="G723" s="60">
        <v>0</v>
      </c>
      <c r="H723" s="60"/>
      <c r="I723" s="60">
        <v>0</v>
      </c>
      <c r="J723" s="22">
        <f>I723+H723+G723+F723</f>
        <v>23</v>
      </c>
      <c r="K723" s="97">
        <v>0</v>
      </c>
    </row>
    <row r="724" spans="1:11" ht="31.5" x14ac:dyDescent="0.25">
      <c r="A724" t="s">
        <v>909</v>
      </c>
      <c r="B724" s="10" t="s">
        <v>268</v>
      </c>
      <c r="C724" s="10" t="s">
        <v>102</v>
      </c>
      <c r="D724" s="60"/>
      <c r="E724" s="60"/>
      <c r="F724" s="60">
        <v>0</v>
      </c>
      <c r="G724" s="60">
        <v>0</v>
      </c>
      <c r="H724" s="60"/>
      <c r="I724" s="60">
        <v>0</v>
      </c>
      <c r="J724" s="22">
        <f>I724+H724+G724+F724</f>
        <v>0</v>
      </c>
      <c r="K724" s="10">
        <v>0</v>
      </c>
    </row>
    <row r="725" spans="1:11" ht="31.5" x14ac:dyDescent="0.25">
      <c r="A725" t="s">
        <v>909</v>
      </c>
      <c r="B725" s="10" t="s">
        <v>378</v>
      </c>
      <c r="C725" s="10" t="s">
        <v>102</v>
      </c>
      <c r="D725" s="60">
        <v>23</v>
      </c>
      <c r="E725" s="60"/>
      <c r="F725" s="60">
        <v>2</v>
      </c>
      <c r="G725" s="60">
        <v>7</v>
      </c>
      <c r="H725" s="60"/>
      <c r="I725" s="60">
        <v>0</v>
      </c>
      <c r="J725" s="22">
        <f>I725+H725+G725+F725+E725+D725</f>
        <v>32</v>
      </c>
      <c r="K725" s="10">
        <v>7</v>
      </c>
    </row>
    <row r="726" spans="1:11" ht="31.5" x14ac:dyDescent="0.25">
      <c r="A726" t="s">
        <v>909</v>
      </c>
      <c r="B726" s="10" t="s">
        <v>588</v>
      </c>
      <c r="C726" s="10" t="s">
        <v>593</v>
      </c>
      <c r="D726" s="60"/>
      <c r="E726" s="60"/>
      <c r="F726" s="60">
        <v>5</v>
      </c>
      <c r="G726" s="60"/>
      <c r="H726" s="60"/>
      <c r="I726" s="60"/>
      <c r="J726" s="22">
        <f>F726</f>
        <v>5</v>
      </c>
      <c r="K726" s="10"/>
    </row>
    <row r="727" spans="1:11" ht="15.75" x14ac:dyDescent="0.25">
      <c r="A727" s="118"/>
      <c r="B727" s="16"/>
      <c r="C727" s="16"/>
      <c r="D727" s="16">
        <f>SUM(D721:D726)</f>
        <v>75</v>
      </c>
      <c r="E727" s="16"/>
      <c r="F727" s="16">
        <f>SUM(F721:F726)</f>
        <v>40</v>
      </c>
      <c r="G727" s="16">
        <f>SUM(G721:G726)</f>
        <v>7</v>
      </c>
      <c r="H727" s="16"/>
      <c r="I727" s="16">
        <f>SUM(I721:I726)</f>
        <v>0</v>
      </c>
      <c r="J727" s="22">
        <f>SUM(J721:J726)</f>
        <v>122</v>
      </c>
      <c r="K727" s="16">
        <f>SUM(K721:K726)</f>
        <v>23</v>
      </c>
    </row>
    <row r="728" spans="1:11" ht="31.5" x14ac:dyDescent="0.25">
      <c r="A728" t="s">
        <v>898</v>
      </c>
      <c r="B728" s="10" t="s">
        <v>437</v>
      </c>
      <c r="C728" s="10" t="s">
        <v>212</v>
      </c>
      <c r="D728" s="60"/>
      <c r="E728" s="60"/>
      <c r="F728" s="60">
        <v>38</v>
      </c>
      <c r="G728" s="60">
        <v>9</v>
      </c>
      <c r="H728" s="60"/>
      <c r="I728" s="60">
        <v>0</v>
      </c>
      <c r="J728" s="22">
        <f>I728+H728+G728+F728</f>
        <v>47</v>
      </c>
      <c r="K728" s="10">
        <v>27</v>
      </c>
    </row>
    <row r="729" spans="1:11" ht="47.25" x14ac:dyDescent="0.25">
      <c r="A729" t="s">
        <v>898</v>
      </c>
      <c r="B729" s="10" t="s">
        <v>492</v>
      </c>
      <c r="C729" s="10" t="s">
        <v>9</v>
      </c>
      <c r="D729" s="60">
        <v>0</v>
      </c>
      <c r="E729" s="60"/>
      <c r="F729" s="60">
        <v>85</v>
      </c>
      <c r="G729" s="60">
        <v>19</v>
      </c>
      <c r="H729" s="60">
        <v>9</v>
      </c>
      <c r="I729" s="60">
        <v>14</v>
      </c>
      <c r="J729" s="22">
        <f>I729+H729+G729+F729+E729+D729</f>
        <v>127</v>
      </c>
      <c r="K729" s="10">
        <v>39</v>
      </c>
    </row>
    <row r="730" spans="1:11" ht="31.5" x14ac:dyDescent="0.25">
      <c r="A730" t="s">
        <v>898</v>
      </c>
      <c r="B730" s="10" t="s">
        <v>788</v>
      </c>
      <c r="C730" s="10" t="s">
        <v>113</v>
      </c>
      <c r="D730" s="60"/>
      <c r="E730" s="60"/>
      <c r="F730" s="60">
        <v>114</v>
      </c>
      <c r="G730" s="60"/>
      <c r="H730" s="60"/>
      <c r="I730" s="60"/>
      <c r="J730" s="22">
        <f>F730</f>
        <v>114</v>
      </c>
      <c r="K730" s="10">
        <v>49</v>
      </c>
    </row>
    <row r="731" spans="1:11" ht="31.5" x14ac:dyDescent="0.25">
      <c r="A731" t="s">
        <v>898</v>
      </c>
      <c r="B731" s="10" t="s">
        <v>324</v>
      </c>
      <c r="C731" s="10" t="s">
        <v>329</v>
      </c>
      <c r="D731" s="60"/>
      <c r="E731" s="60"/>
      <c r="F731" s="60">
        <v>14</v>
      </c>
      <c r="G731" s="60">
        <v>11</v>
      </c>
      <c r="H731" s="60"/>
      <c r="I731" s="60"/>
      <c r="J731" s="22">
        <f>G731+F731</f>
        <v>25</v>
      </c>
      <c r="K731" s="10">
        <v>7</v>
      </c>
    </row>
    <row r="732" spans="1:11" ht="31.5" x14ac:dyDescent="0.25">
      <c r="A732" t="s">
        <v>898</v>
      </c>
      <c r="B732" s="10" t="s">
        <v>53</v>
      </c>
      <c r="C732" s="10" t="s">
        <v>48</v>
      </c>
      <c r="D732" s="98">
        <v>61</v>
      </c>
      <c r="E732" s="99"/>
      <c r="F732" s="98">
        <v>1</v>
      </c>
      <c r="G732" s="98">
        <v>5</v>
      </c>
      <c r="H732" s="99"/>
      <c r="I732" s="98">
        <v>0</v>
      </c>
      <c r="J732" s="15">
        <f>D732+E732+F732+G732+I732</f>
        <v>67</v>
      </c>
      <c r="K732" s="6">
        <v>24</v>
      </c>
    </row>
    <row r="733" spans="1:11" ht="31.5" x14ac:dyDescent="0.25">
      <c r="A733" t="s">
        <v>898</v>
      </c>
      <c r="B733" s="10" t="s">
        <v>53</v>
      </c>
      <c r="C733" s="10" t="s">
        <v>49</v>
      </c>
      <c r="D733" s="98">
        <v>0</v>
      </c>
      <c r="E733" s="99"/>
      <c r="F733" s="98">
        <v>0</v>
      </c>
      <c r="G733" s="98">
        <v>0</v>
      </c>
      <c r="H733" s="99"/>
      <c r="I733" s="98">
        <v>11</v>
      </c>
      <c r="J733" s="15">
        <f>D733+E733+F733+G733+I733</f>
        <v>11</v>
      </c>
      <c r="K733" s="6">
        <v>11</v>
      </c>
    </row>
    <row r="734" spans="1:11" ht="31.5" x14ac:dyDescent="0.25">
      <c r="A734" t="s">
        <v>898</v>
      </c>
      <c r="B734" s="10" t="s">
        <v>61</v>
      </c>
      <c r="C734" s="10" t="s">
        <v>9</v>
      </c>
      <c r="D734" s="60"/>
      <c r="E734" s="60">
        <v>0</v>
      </c>
      <c r="F734" s="60">
        <v>14</v>
      </c>
      <c r="G734" s="60">
        <v>0</v>
      </c>
      <c r="H734" s="60">
        <v>0</v>
      </c>
      <c r="I734" s="100">
        <v>0</v>
      </c>
      <c r="J734" s="18">
        <f>I734+H734+G734+F734+E734+D734</f>
        <v>14</v>
      </c>
      <c r="K734" s="2">
        <v>0</v>
      </c>
    </row>
    <row r="735" spans="1:11" ht="31.5" x14ac:dyDescent="0.25">
      <c r="A735" t="s">
        <v>898</v>
      </c>
      <c r="B735" s="10" t="s">
        <v>66</v>
      </c>
      <c r="C735" s="10" t="s">
        <v>75</v>
      </c>
      <c r="D735" s="60">
        <v>0</v>
      </c>
      <c r="E735" s="60">
        <v>0</v>
      </c>
      <c r="F735" s="60">
        <v>5</v>
      </c>
      <c r="G735" s="60">
        <v>8</v>
      </c>
      <c r="H735" s="60">
        <v>0</v>
      </c>
      <c r="I735" s="60">
        <v>0</v>
      </c>
      <c r="J735" s="22">
        <f>I735+H735+G735+F735+E735+D735</f>
        <v>13</v>
      </c>
      <c r="K735" s="10"/>
    </row>
    <row r="736" spans="1:11" ht="15.75" x14ac:dyDescent="0.25">
      <c r="A736" t="s">
        <v>898</v>
      </c>
      <c r="B736" s="10" t="s">
        <v>87</v>
      </c>
      <c r="C736" s="10" t="s">
        <v>90</v>
      </c>
      <c r="D736" s="60">
        <v>0</v>
      </c>
      <c r="E736" s="60"/>
      <c r="F736" s="60">
        <v>24</v>
      </c>
      <c r="G736" s="60">
        <v>3</v>
      </c>
      <c r="H736" s="60"/>
      <c r="I736" s="60">
        <v>20</v>
      </c>
      <c r="J736" s="22">
        <f>I736+H736+G736+F736+E736+D736</f>
        <v>47</v>
      </c>
      <c r="K736" s="10"/>
    </row>
    <row r="737" spans="1:11" ht="15.75" x14ac:dyDescent="0.25">
      <c r="A737" t="s">
        <v>898</v>
      </c>
      <c r="B737" s="10" t="s">
        <v>107</v>
      </c>
      <c r="C737" s="10" t="s">
        <v>112</v>
      </c>
      <c r="D737" s="60">
        <v>0</v>
      </c>
      <c r="E737" s="60"/>
      <c r="F737" s="60">
        <v>44</v>
      </c>
      <c r="G737" s="60">
        <v>0</v>
      </c>
      <c r="H737" s="60"/>
      <c r="I737" s="60">
        <v>0</v>
      </c>
      <c r="J737" s="22">
        <f>I737+G737+F737+D737</f>
        <v>44</v>
      </c>
      <c r="K737" s="10">
        <v>0</v>
      </c>
    </row>
    <row r="738" spans="1:11" ht="15.75" x14ac:dyDescent="0.25">
      <c r="A738" t="s">
        <v>898</v>
      </c>
      <c r="B738" s="10" t="s">
        <v>107</v>
      </c>
      <c r="C738" s="10" t="s">
        <v>113</v>
      </c>
      <c r="D738" s="60">
        <v>0</v>
      </c>
      <c r="E738" s="60"/>
      <c r="F738" s="60">
        <v>71</v>
      </c>
      <c r="G738" s="60">
        <v>0</v>
      </c>
      <c r="H738" s="60"/>
      <c r="I738" s="60">
        <v>11</v>
      </c>
      <c r="J738" s="22">
        <f>I738+G738+F738+D738</f>
        <v>82</v>
      </c>
      <c r="K738" s="10">
        <v>32</v>
      </c>
    </row>
    <row r="739" spans="1:11" ht="31.5" x14ac:dyDescent="0.25">
      <c r="A739" t="s">
        <v>898</v>
      </c>
      <c r="B739" s="10" t="s">
        <v>107</v>
      </c>
      <c r="C739" s="10" t="s">
        <v>9</v>
      </c>
      <c r="D739" s="60">
        <v>0</v>
      </c>
      <c r="E739" s="60"/>
      <c r="F739" s="60">
        <v>51</v>
      </c>
      <c r="G739" s="60">
        <v>0</v>
      </c>
      <c r="H739" s="60"/>
      <c r="I739" s="60">
        <v>54</v>
      </c>
      <c r="J739" s="22">
        <f>I739+G739+F739+D739</f>
        <v>105</v>
      </c>
      <c r="K739" s="10">
        <v>29</v>
      </c>
    </row>
    <row r="740" spans="1:11" ht="31.5" x14ac:dyDescent="0.25">
      <c r="A740" t="s">
        <v>898</v>
      </c>
      <c r="B740" s="10" t="s">
        <v>129</v>
      </c>
      <c r="C740" s="10" t="s">
        <v>133</v>
      </c>
      <c r="D740" s="60">
        <v>0</v>
      </c>
      <c r="E740" s="60"/>
      <c r="F740" s="60">
        <v>47</v>
      </c>
      <c r="G740" s="60">
        <v>12</v>
      </c>
      <c r="H740" s="60"/>
      <c r="I740" s="60">
        <v>0</v>
      </c>
      <c r="J740" s="22">
        <f>I740+H740+G740+F740+E740+D740</f>
        <v>59</v>
      </c>
      <c r="K740" s="10">
        <v>13</v>
      </c>
    </row>
    <row r="741" spans="1:11" ht="31.5" x14ac:dyDescent="0.25">
      <c r="A741" t="s">
        <v>898</v>
      </c>
      <c r="B741" s="10" t="s">
        <v>204</v>
      </c>
      <c r="C741" s="10" t="s">
        <v>212</v>
      </c>
      <c r="D741" s="60"/>
      <c r="E741" s="60"/>
      <c r="F741" s="60">
        <v>39</v>
      </c>
      <c r="G741" s="60">
        <v>6</v>
      </c>
      <c r="H741" s="60"/>
      <c r="I741" s="60">
        <v>8</v>
      </c>
      <c r="J741" s="22">
        <f>I741+G741+F741</f>
        <v>53</v>
      </c>
      <c r="K741" s="10">
        <v>0</v>
      </c>
    </row>
    <row r="742" spans="1:11" ht="31.5" x14ac:dyDescent="0.25">
      <c r="A742" t="s">
        <v>898</v>
      </c>
      <c r="B742" s="10" t="s">
        <v>204</v>
      </c>
      <c r="C742" s="10" t="s">
        <v>49</v>
      </c>
      <c r="D742" s="60"/>
      <c r="E742" s="60"/>
      <c r="F742" s="60">
        <v>49</v>
      </c>
      <c r="G742" s="60">
        <v>11</v>
      </c>
      <c r="H742" s="60"/>
      <c r="I742" s="60">
        <v>19</v>
      </c>
      <c r="J742" s="22">
        <f>I742+G742+F742</f>
        <v>79</v>
      </c>
      <c r="K742" s="10">
        <v>7</v>
      </c>
    </row>
    <row r="743" spans="1:11" ht="47.25" x14ac:dyDescent="0.25">
      <c r="A743" t="s">
        <v>898</v>
      </c>
      <c r="B743" s="10" t="s">
        <v>218</v>
      </c>
      <c r="C743" s="10" t="s">
        <v>219</v>
      </c>
      <c r="D743" s="60"/>
      <c r="E743" s="60"/>
      <c r="F743" s="60">
        <v>91</v>
      </c>
      <c r="G743" s="60">
        <v>35</v>
      </c>
      <c r="H743" s="60"/>
      <c r="I743" s="60"/>
      <c r="J743" s="22">
        <f>I743+H743+G743+F743</f>
        <v>126</v>
      </c>
      <c r="K743" s="10"/>
    </row>
    <row r="744" spans="1:11" ht="47.25" x14ac:dyDescent="0.25">
      <c r="A744" t="s">
        <v>898</v>
      </c>
      <c r="B744" s="10" t="s">
        <v>218</v>
      </c>
      <c r="C744" s="10" t="s">
        <v>113</v>
      </c>
      <c r="D744" s="60"/>
      <c r="E744" s="60"/>
      <c r="F744" s="60">
        <v>75</v>
      </c>
      <c r="G744" s="60">
        <v>15</v>
      </c>
      <c r="H744" s="60"/>
      <c r="I744" s="60"/>
      <c r="J744" s="22">
        <f>I744+H744+G744+F744</f>
        <v>90</v>
      </c>
      <c r="K744" s="10"/>
    </row>
    <row r="745" spans="1:11" ht="47.25" x14ac:dyDescent="0.25">
      <c r="A745" t="s">
        <v>898</v>
      </c>
      <c r="B745" s="10" t="s">
        <v>218</v>
      </c>
      <c r="C745" s="10" t="s">
        <v>220</v>
      </c>
      <c r="D745" s="60"/>
      <c r="E745" s="60"/>
      <c r="F745" s="60">
        <v>92</v>
      </c>
      <c r="G745" s="60">
        <v>31</v>
      </c>
      <c r="H745" s="60"/>
      <c r="I745" s="60"/>
      <c r="J745" s="22">
        <f>I745+H745+G745+F745</f>
        <v>123</v>
      </c>
      <c r="K745" s="10"/>
    </row>
    <row r="746" spans="1:11" ht="47.25" x14ac:dyDescent="0.25">
      <c r="A746" t="s">
        <v>898</v>
      </c>
      <c r="B746" s="10" t="s">
        <v>218</v>
      </c>
      <c r="C746" s="10" t="s">
        <v>112</v>
      </c>
      <c r="D746" s="60"/>
      <c r="E746" s="60"/>
      <c r="F746" s="60">
        <v>26</v>
      </c>
      <c r="G746" s="60">
        <v>4</v>
      </c>
      <c r="H746" s="60"/>
      <c r="I746" s="60"/>
      <c r="J746" s="22">
        <f>I746+H746+G746+F746</f>
        <v>30</v>
      </c>
      <c r="K746" s="10"/>
    </row>
    <row r="747" spans="1:11" ht="31.5" x14ac:dyDescent="0.25">
      <c r="A747" t="s">
        <v>898</v>
      </c>
      <c r="B747" s="10" t="s">
        <v>230</v>
      </c>
      <c r="C747" s="10" t="s">
        <v>49</v>
      </c>
      <c r="D747" s="60"/>
      <c r="E747" s="60"/>
      <c r="F747" s="60">
        <v>123</v>
      </c>
      <c r="G747" s="60"/>
      <c r="H747" s="60"/>
      <c r="I747" s="60"/>
      <c r="J747" s="22">
        <f>F747</f>
        <v>123</v>
      </c>
      <c r="K747" s="10">
        <v>39</v>
      </c>
    </row>
    <row r="748" spans="1:11" ht="47.25" x14ac:dyDescent="0.25">
      <c r="A748" t="s">
        <v>898</v>
      </c>
      <c r="B748" s="10" t="s">
        <v>247</v>
      </c>
      <c r="C748" s="10" t="s">
        <v>49</v>
      </c>
      <c r="D748" s="60"/>
      <c r="E748" s="60"/>
      <c r="F748" s="60">
        <v>73</v>
      </c>
      <c r="G748" s="60">
        <v>34</v>
      </c>
      <c r="H748" s="60"/>
      <c r="I748" s="60">
        <v>1</v>
      </c>
      <c r="J748" s="22">
        <f>I748+H748+G748+F748</f>
        <v>108</v>
      </c>
      <c r="K748" s="97">
        <v>36</v>
      </c>
    </row>
    <row r="749" spans="1:11" ht="47.25" x14ac:dyDescent="0.25">
      <c r="A749" t="s">
        <v>898</v>
      </c>
      <c r="B749" s="10" t="s">
        <v>247</v>
      </c>
      <c r="C749" s="10" t="s">
        <v>212</v>
      </c>
      <c r="D749" s="60"/>
      <c r="E749" s="60"/>
      <c r="F749" s="60">
        <v>0</v>
      </c>
      <c r="G749" s="60">
        <v>1</v>
      </c>
      <c r="H749" s="60"/>
      <c r="I749" s="60">
        <v>0</v>
      </c>
      <c r="J749" s="22">
        <f>I749+H749+G749+F749</f>
        <v>1</v>
      </c>
      <c r="K749" s="97">
        <v>0</v>
      </c>
    </row>
    <row r="750" spans="1:11" ht="31.5" x14ac:dyDescent="0.25">
      <c r="A750" t="s">
        <v>898</v>
      </c>
      <c r="B750" s="10" t="s">
        <v>249</v>
      </c>
      <c r="C750" s="10" t="s">
        <v>49</v>
      </c>
      <c r="D750" s="60"/>
      <c r="E750" s="60"/>
      <c r="F750" s="60">
        <v>44</v>
      </c>
      <c r="G750" s="60">
        <v>10</v>
      </c>
      <c r="H750" s="60"/>
      <c r="I750" s="60">
        <v>28</v>
      </c>
      <c r="J750" s="22">
        <f>I750+H750+G750+F750</f>
        <v>82</v>
      </c>
      <c r="K750" s="10">
        <v>25</v>
      </c>
    </row>
    <row r="751" spans="1:11" ht="31.5" x14ac:dyDescent="0.25">
      <c r="A751" t="s">
        <v>898</v>
      </c>
      <c r="B751" s="10" t="s">
        <v>249</v>
      </c>
      <c r="C751" s="10" t="s">
        <v>48</v>
      </c>
      <c r="D751" s="60"/>
      <c r="E751" s="60"/>
      <c r="F751" s="60">
        <v>4</v>
      </c>
      <c r="G751" s="60">
        <v>4</v>
      </c>
      <c r="H751" s="60"/>
      <c r="I751" s="60">
        <v>14</v>
      </c>
      <c r="J751" s="22">
        <f>I751+H751+G751+F751</f>
        <v>22</v>
      </c>
      <c r="K751" s="10"/>
    </row>
    <row r="752" spans="1:11" ht="31.5" x14ac:dyDescent="0.25">
      <c r="A752" t="s">
        <v>898</v>
      </c>
      <c r="B752" s="10" t="s">
        <v>249</v>
      </c>
      <c r="C752" s="10" t="s">
        <v>113</v>
      </c>
      <c r="D752" s="60"/>
      <c r="E752" s="60"/>
      <c r="F752" s="60">
        <v>6</v>
      </c>
      <c r="G752" s="60">
        <v>4</v>
      </c>
      <c r="H752" s="60"/>
      <c r="I752" s="60">
        <v>3</v>
      </c>
      <c r="J752" s="22">
        <f>I752+H752+G752+F752</f>
        <v>13</v>
      </c>
      <c r="K752" s="10"/>
    </row>
    <row r="753" spans="1:11" ht="31.5" x14ac:dyDescent="0.25">
      <c r="A753" t="s">
        <v>898</v>
      </c>
      <c r="B753" s="10" t="s">
        <v>260</v>
      </c>
      <c r="C753" s="10" t="s">
        <v>254</v>
      </c>
      <c r="D753" s="60"/>
      <c r="E753" s="60"/>
      <c r="F753" s="60">
        <v>474</v>
      </c>
      <c r="G753" s="60">
        <v>50</v>
      </c>
      <c r="H753" s="60"/>
      <c r="I753" s="60"/>
      <c r="J753" s="22">
        <f t="shared" ref="J753:J759" si="30">G753+F753</f>
        <v>524</v>
      </c>
      <c r="K753" s="10">
        <v>218</v>
      </c>
    </row>
    <row r="754" spans="1:11" ht="15.75" x14ac:dyDescent="0.25">
      <c r="A754" t="s">
        <v>898</v>
      </c>
      <c r="B754" s="10" t="s">
        <v>260</v>
      </c>
      <c r="C754" s="10" t="s">
        <v>255</v>
      </c>
      <c r="D754" s="60"/>
      <c r="E754" s="60"/>
      <c r="F754" s="60">
        <v>374</v>
      </c>
      <c r="G754" s="60">
        <v>45</v>
      </c>
      <c r="H754" s="60"/>
      <c r="I754" s="60"/>
      <c r="J754" s="22">
        <f t="shared" si="30"/>
        <v>419</v>
      </c>
      <c r="K754" s="10">
        <v>144</v>
      </c>
    </row>
    <row r="755" spans="1:11" ht="15.75" x14ac:dyDescent="0.25">
      <c r="A755" t="s">
        <v>898</v>
      </c>
      <c r="B755" s="10" t="s">
        <v>260</v>
      </c>
      <c r="C755" s="10" t="s">
        <v>112</v>
      </c>
      <c r="D755" s="60"/>
      <c r="E755" s="60"/>
      <c r="F755" s="60">
        <v>125</v>
      </c>
      <c r="G755" s="60">
        <v>19</v>
      </c>
      <c r="H755" s="60"/>
      <c r="I755" s="60"/>
      <c r="J755" s="22">
        <f t="shared" si="30"/>
        <v>144</v>
      </c>
      <c r="K755" s="10">
        <v>26</v>
      </c>
    </row>
    <row r="756" spans="1:11" ht="15.75" x14ac:dyDescent="0.25">
      <c r="A756" t="s">
        <v>898</v>
      </c>
      <c r="B756" s="10" t="s">
        <v>260</v>
      </c>
      <c r="C756" s="10" t="s">
        <v>113</v>
      </c>
      <c r="D756" s="60"/>
      <c r="E756" s="60"/>
      <c r="F756" s="60">
        <v>215</v>
      </c>
      <c r="G756" s="60"/>
      <c r="H756" s="60"/>
      <c r="I756" s="60"/>
      <c r="J756" s="22">
        <f t="shared" si="30"/>
        <v>215</v>
      </c>
      <c r="K756" s="10">
        <v>87</v>
      </c>
    </row>
    <row r="757" spans="1:11" ht="15.75" x14ac:dyDescent="0.25">
      <c r="A757" t="s">
        <v>898</v>
      </c>
      <c r="B757" s="10" t="s">
        <v>260</v>
      </c>
      <c r="C757" s="10" t="s">
        <v>256</v>
      </c>
      <c r="D757" s="60"/>
      <c r="E757" s="60"/>
      <c r="F757" s="60">
        <v>76</v>
      </c>
      <c r="G757" s="60"/>
      <c r="H757" s="60"/>
      <c r="I757" s="60"/>
      <c r="J757" s="22">
        <f t="shared" si="30"/>
        <v>76</v>
      </c>
      <c r="K757" s="10">
        <v>20</v>
      </c>
    </row>
    <row r="758" spans="1:11" ht="15.75" x14ac:dyDescent="0.25">
      <c r="A758" t="s">
        <v>898</v>
      </c>
      <c r="B758" s="10" t="s">
        <v>260</v>
      </c>
      <c r="C758" s="10" t="s">
        <v>257</v>
      </c>
      <c r="D758" s="60"/>
      <c r="E758" s="60"/>
      <c r="F758" s="60">
        <v>57</v>
      </c>
      <c r="G758" s="60"/>
      <c r="H758" s="60"/>
      <c r="I758" s="60"/>
      <c r="J758" s="22">
        <f t="shared" si="30"/>
        <v>57</v>
      </c>
      <c r="K758" s="10">
        <v>13</v>
      </c>
    </row>
    <row r="759" spans="1:11" ht="31.5" x14ac:dyDescent="0.25">
      <c r="A759" t="s">
        <v>898</v>
      </c>
      <c r="B759" s="10" t="s">
        <v>260</v>
      </c>
      <c r="C759" s="10" t="s">
        <v>258</v>
      </c>
      <c r="D759" s="60"/>
      <c r="E759" s="60"/>
      <c r="F759" s="60">
        <v>72</v>
      </c>
      <c r="G759" s="60">
        <v>0</v>
      </c>
      <c r="H759" s="60"/>
      <c r="I759" s="60"/>
      <c r="J759" s="22">
        <f t="shared" si="30"/>
        <v>72</v>
      </c>
      <c r="K759" s="10">
        <v>19</v>
      </c>
    </row>
    <row r="760" spans="1:11" ht="31.5" x14ac:dyDescent="0.25">
      <c r="A760" t="s">
        <v>898</v>
      </c>
      <c r="B760" s="10" t="s">
        <v>268</v>
      </c>
      <c r="C760" s="10" t="s">
        <v>49</v>
      </c>
      <c r="D760" s="60"/>
      <c r="E760" s="60"/>
      <c r="F760" s="60">
        <v>62</v>
      </c>
      <c r="G760" s="60">
        <v>9</v>
      </c>
      <c r="H760" s="60"/>
      <c r="I760" s="60">
        <v>29</v>
      </c>
      <c r="J760" s="22">
        <f>I760+H760+G760+F760</f>
        <v>100</v>
      </c>
      <c r="K760" s="10">
        <v>12</v>
      </c>
    </row>
    <row r="761" spans="1:11" ht="15.75" x14ac:dyDescent="0.25">
      <c r="A761" t="s">
        <v>898</v>
      </c>
      <c r="B761" s="10" t="s">
        <v>268</v>
      </c>
      <c r="C761" s="10" t="s">
        <v>112</v>
      </c>
      <c r="D761" s="60"/>
      <c r="E761" s="60"/>
      <c r="F761" s="60">
        <v>45</v>
      </c>
      <c r="G761" s="60">
        <v>8</v>
      </c>
      <c r="H761" s="60"/>
      <c r="I761" s="60">
        <v>21</v>
      </c>
      <c r="J761" s="22">
        <f>I761+H761+G761+F761</f>
        <v>74</v>
      </c>
      <c r="K761" s="10">
        <v>4</v>
      </c>
    </row>
    <row r="762" spans="1:11" ht="31.5" x14ac:dyDescent="0.25">
      <c r="A762" t="s">
        <v>898</v>
      </c>
      <c r="B762" s="10" t="s">
        <v>286</v>
      </c>
      <c r="C762" s="10" t="s">
        <v>49</v>
      </c>
      <c r="D762" s="60"/>
      <c r="E762" s="60"/>
      <c r="F762" s="60">
        <v>85</v>
      </c>
      <c r="G762" s="60">
        <v>37</v>
      </c>
      <c r="H762" s="60">
        <v>0</v>
      </c>
      <c r="I762" s="60"/>
      <c r="J762" s="22">
        <f>I762+H762+G762+F762</f>
        <v>122</v>
      </c>
      <c r="K762" s="10">
        <v>9</v>
      </c>
    </row>
    <row r="763" spans="1:11" ht="15.75" x14ac:dyDescent="0.25">
      <c r="A763" t="s">
        <v>898</v>
      </c>
      <c r="B763" s="10" t="s">
        <v>302</v>
      </c>
      <c r="C763" s="10" t="s">
        <v>112</v>
      </c>
      <c r="D763" s="60"/>
      <c r="E763" s="60"/>
      <c r="F763" s="60">
        <v>66</v>
      </c>
      <c r="G763" s="60">
        <v>32</v>
      </c>
      <c r="H763" s="60"/>
      <c r="I763" s="60"/>
      <c r="J763" s="22">
        <f>G763+F763</f>
        <v>98</v>
      </c>
      <c r="K763" s="10">
        <v>32</v>
      </c>
    </row>
    <row r="764" spans="1:11" ht="15.75" x14ac:dyDescent="0.25">
      <c r="A764" t="s">
        <v>898</v>
      </c>
      <c r="B764" s="10" t="s">
        <v>302</v>
      </c>
      <c r="C764" s="10" t="s">
        <v>219</v>
      </c>
      <c r="D764" s="60"/>
      <c r="E764" s="60"/>
      <c r="F764" s="60">
        <v>77</v>
      </c>
      <c r="G764" s="60">
        <v>34</v>
      </c>
      <c r="H764" s="60"/>
      <c r="I764" s="60"/>
      <c r="J764" s="22">
        <f>G764+F764</f>
        <v>111</v>
      </c>
      <c r="K764" s="10">
        <v>38</v>
      </c>
    </row>
    <row r="765" spans="1:11" ht="31.5" x14ac:dyDescent="0.25">
      <c r="A765" t="s">
        <v>898</v>
      </c>
      <c r="B765" s="10" t="s">
        <v>302</v>
      </c>
      <c r="C765" s="10" t="s">
        <v>9</v>
      </c>
      <c r="D765" s="60"/>
      <c r="E765" s="60"/>
      <c r="F765" s="60">
        <v>98</v>
      </c>
      <c r="G765" s="60">
        <v>39</v>
      </c>
      <c r="H765" s="60"/>
      <c r="I765" s="60"/>
      <c r="J765" s="22">
        <f>G765+F765</f>
        <v>137</v>
      </c>
      <c r="K765" s="10">
        <v>47</v>
      </c>
    </row>
    <row r="766" spans="1:11" ht="31.5" x14ac:dyDescent="0.25">
      <c r="A766" t="s">
        <v>898</v>
      </c>
      <c r="B766" s="10" t="s">
        <v>309</v>
      </c>
      <c r="C766" s="10" t="s">
        <v>310</v>
      </c>
      <c r="D766" s="60"/>
      <c r="E766" s="60"/>
      <c r="F766" s="60">
        <v>49</v>
      </c>
      <c r="G766" s="60">
        <v>17</v>
      </c>
      <c r="H766" s="60"/>
      <c r="I766" s="60">
        <v>21</v>
      </c>
      <c r="J766" s="22">
        <f>I766+G766+F766</f>
        <v>87</v>
      </c>
      <c r="K766" s="10">
        <v>23</v>
      </c>
    </row>
    <row r="767" spans="1:11" ht="31.5" x14ac:dyDescent="0.25">
      <c r="A767" t="s">
        <v>898</v>
      </c>
      <c r="B767" s="10" t="s">
        <v>309</v>
      </c>
      <c r="C767" s="10" t="s">
        <v>212</v>
      </c>
      <c r="D767" s="60"/>
      <c r="E767" s="60"/>
      <c r="F767" s="60">
        <v>39</v>
      </c>
      <c r="G767" s="60">
        <v>17</v>
      </c>
      <c r="H767" s="60"/>
      <c r="I767" s="60">
        <v>0</v>
      </c>
      <c r="J767" s="22">
        <f>I767+G767+F767</f>
        <v>56</v>
      </c>
      <c r="K767" s="10">
        <v>21</v>
      </c>
    </row>
    <row r="768" spans="1:11" ht="31.5" x14ac:dyDescent="0.25">
      <c r="A768" t="s">
        <v>898</v>
      </c>
      <c r="B768" s="10" t="s">
        <v>313</v>
      </c>
      <c r="C768" s="10" t="s">
        <v>49</v>
      </c>
      <c r="D768" s="60"/>
      <c r="E768" s="60"/>
      <c r="F768" s="60">
        <v>152</v>
      </c>
      <c r="G768" s="60"/>
      <c r="H768" s="60"/>
      <c r="I768" s="60"/>
      <c r="J768" s="22">
        <f>F768</f>
        <v>152</v>
      </c>
      <c r="K768" s="10">
        <v>67</v>
      </c>
    </row>
    <row r="769" spans="1:11" ht="15.75" x14ac:dyDescent="0.25">
      <c r="A769" t="s">
        <v>898</v>
      </c>
      <c r="B769" s="10" t="s">
        <v>313</v>
      </c>
      <c r="C769" s="10" t="s">
        <v>113</v>
      </c>
      <c r="D769" s="60"/>
      <c r="E769" s="60"/>
      <c r="F769" s="60">
        <v>78</v>
      </c>
      <c r="G769" s="60"/>
      <c r="H769" s="60"/>
      <c r="I769" s="60"/>
      <c r="J769" s="22">
        <f>F769</f>
        <v>78</v>
      </c>
      <c r="K769" s="10">
        <v>40</v>
      </c>
    </row>
    <row r="770" spans="1:11" ht="15.75" x14ac:dyDescent="0.25">
      <c r="A770" t="s">
        <v>898</v>
      </c>
      <c r="B770" s="10" t="s">
        <v>313</v>
      </c>
      <c r="C770" s="10" t="s">
        <v>112</v>
      </c>
      <c r="D770" s="60"/>
      <c r="E770" s="60"/>
      <c r="F770" s="60">
        <v>52</v>
      </c>
      <c r="G770" s="60"/>
      <c r="H770" s="60"/>
      <c r="I770" s="60"/>
      <c r="J770" s="22">
        <f>F770</f>
        <v>52</v>
      </c>
      <c r="K770" s="10">
        <v>22</v>
      </c>
    </row>
    <row r="771" spans="1:11" ht="15.75" x14ac:dyDescent="0.25">
      <c r="A771" t="s">
        <v>898</v>
      </c>
      <c r="B771" s="10" t="s">
        <v>313</v>
      </c>
      <c r="C771" s="10" t="s">
        <v>212</v>
      </c>
      <c r="D771" s="60"/>
      <c r="E771" s="60"/>
      <c r="F771" s="60">
        <v>90</v>
      </c>
      <c r="G771" s="60"/>
      <c r="H771" s="60"/>
      <c r="I771" s="60"/>
      <c r="J771" s="22">
        <f>F771</f>
        <v>90</v>
      </c>
      <c r="K771" s="10">
        <v>39</v>
      </c>
    </row>
    <row r="772" spans="1:11" ht="31.5" x14ac:dyDescent="0.25">
      <c r="A772" t="s">
        <v>898</v>
      </c>
      <c r="B772" s="10" t="s">
        <v>319</v>
      </c>
      <c r="C772" s="10" t="s">
        <v>257</v>
      </c>
      <c r="D772" s="60"/>
      <c r="E772" s="60">
        <v>77</v>
      </c>
      <c r="F772" s="60"/>
      <c r="G772" s="60"/>
      <c r="H772" s="60"/>
      <c r="I772" s="60"/>
      <c r="J772" s="22">
        <f>E772</f>
        <v>77</v>
      </c>
      <c r="K772" s="10">
        <v>27</v>
      </c>
    </row>
    <row r="773" spans="1:11" ht="31.5" x14ac:dyDescent="0.25">
      <c r="A773" t="s">
        <v>898</v>
      </c>
      <c r="B773" s="10" t="s">
        <v>319</v>
      </c>
      <c r="C773" s="10" t="s">
        <v>49</v>
      </c>
      <c r="D773" s="60"/>
      <c r="E773" s="60">
        <v>82</v>
      </c>
      <c r="F773" s="60"/>
      <c r="G773" s="60"/>
      <c r="H773" s="60"/>
      <c r="I773" s="60"/>
      <c r="J773" s="22">
        <f>E773</f>
        <v>82</v>
      </c>
      <c r="K773" s="10">
        <v>25</v>
      </c>
    </row>
    <row r="774" spans="1:11" ht="31.5" x14ac:dyDescent="0.25">
      <c r="A774" t="s">
        <v>898</v>
      </c>
      <c r="B774" s="10" t="s">
        <v>333</v>
      </c>
      <c r="C774" s="10" t="s">
        <v>9</v>
      </c>
      <c r="D774" s="60"/>
      <c r="E774" s="60"/>
      <c r="F774" s="60">
        <v>4</v>
      </c>
      <c r="G774" s="60">
        <v>0</v>
      </c>
      <c r="H774" s="60">
        <v>0</v>
      </c>
      <c r="I774" s="60">
        <v>0</v>
      </c>
      <c r="J774" s="22">
        <f>I774+H774+G774+F774</f>
        <v>4</v>
      </c>
      <c r="K774" s="10">
        <v>0</v>
      </c>
    </row>
    <row r="775" spans="1:11" ht="31.5" x14ac:dyDescent="0.25">
      <c r="A775" t="s">
        <v>898</v>
      </c>
      <c r="B775" s="10" t="s">
        <v>338</v>
      </c>
      <c r="C775" s="10" t="s">
        <v>49</v>
      </c>
      <c r="D775" s="60"/>
      <c r="E775" s="60"/>
      <c r="F775" s="60">
        <v>53</v>
      </c>
      <c r="G775" s="60">
        <v>31</v>
      </c>
      <c r="H775" s="60"/>
      <c r="I775" s="60"/>
      <c r="J775" s="22">
        <f>G775+F775</f>
        <v>84</v>
      </c>
      <c r="K775" s="10">
        <v>34</v>
      </c>
    </row>
    <row r="776" spans="1:11" ht="31.5" x14ac:dyDescent="0.25">
      <c r="A776" t="s">
        <v>898</v>
      </c>
      <c r="B776" s="10" t="s">
        <v>343</v>
      </c>
      <c r="C776" s="10" t="s">
        <v>347</v>
      </c>
      <c r="D776" s="60">
        <v>0</v>
      </c>
      <c r="E776" s="60">
        <v>0</v>
      </c>
      <c r="F776" s="60">
        <v>32</v>
      </c>
      <c r="G776" s="60">
        <v>5</v>
      </c>
      <c r="H776" s="60"/>
      <c r="I776" s="60">
        <v>30</v>
      </c>
      <c r="J776" s="22">
        <f>I776+H776+G776+F776+E776+D776</f>
        <v>67</v>
      </c>
      <c r="K776" s="10">
        <v>23</v>
      </c>
    </row>
    <row r="777" spans="1:11" ht="31.5" x14ac:dyDescent="0.25">
      <c r="A777" t="s">
        <v>898</v>
      </c>
      <c r="B777" s="10" t="s">
        <v>361</v>
      </c>
      <c r="C777" s="10" t="s">
        <v>9</v>
      </c>
      <c r="D777" s="60"/>
      <c r="E777" s="60"/>
      <c r="F777" s="60">
        <v>22</v>
      </c>
      <c r="G777" s="60">
        <v>83</v>
      </c>
      <c r="H777" s="60"/>
      <c r="I777" s="60">
        <v>75</v>
      </c>
      <c r="J777" s="22">
        <f>I777+H777+G777+F777</f>
        <v>180</v>
      </c>
      <c r="K777" s="10">
        <v>47</v>
      </c>
    </row>
    <row r="778" spans="1:11" ht="31.5" x14ac:dyDescent="0.25">
      <c r="A778" t="s">
        <v>898</v>
      </c>
      <c r="B778" s="10" t="s">
        <v>361</v>
      </c>
      <c r="C778" s="10" t="s">
        <v>219</v>
      </c>
      <c r="D778" s="60"/>
      <c r="E778" s="60"/>
      <c r="F778" s="60"/>
      <c r="G778" s="60">
        <v>12</v>
      </c>
      <c r="H778" s="60"/>
      <c r="I778" s="60">
        <v>6</v>
      </c>
      <c r="J778" s="22">
        <f>I778+H778+G778+F778</f>
        <v>18</v>
      </c>
      <c r="K778" s="10"/>
    </row>
    <row r="779" spans="1:11" ht="31.5" x14ac:dyDescent="0.25">
      <c r="A779" t="s">
        <v>898</v>
      </c>
      <c r="B779" s="10" t="s">
        <v>361</v>
      </c>
      <c r="C779" s="10" t="s">
        <v>113</v>
      </c>
      <c r="D779" s="60"/>
      <c r="E779" s="60"/>
      <c r="F779" s="60">
        <v>16</v>
      </c>
      <c r="G779" s="60">
        <v>0</v>
      </c>
      <c r="H779" s="60"/>
      <c r="I779" s="60">
        <v>0</v>
      </c>
      <c r="J779" s="22">
        <f>I779+H779+G779+F779</f>
        <v>16</v>
      </c>
      <c r="K779" s="10"/>
    </row>
    <row r="780" spans="1:11" ht="47.25" x14ac:dyDescent="0.25">
      <c r="A780" t="s">
        <v>898</v>
      </c>
      <c r="B780" s="10" t="s">
        <v>365</v>
      </c>
      <c r="C780" s="10" t="s">
        <v>366</v>
      </c>
      <c r="D780" s="60"/>
      <c r="E780" s="60"/>
      <c r="F780" s="60">
        <v>21</v>
      </c>
      <c r="G780" s="60">
        <v>22</v>
      </c>
      <c r="H780" s="60"/>
      <c r="I780" s="60"/>
      <c r="J780" s="22">
        <f>G780+F780</f>
        <v>43</v>
      </c>
      <c r="K780" s="10">
        <v>18</v>
      </c>
    </row>
    <row r="781" spans="1:11" ht="15.75" x14ac:dyDescent="0.25">
      <c r="A781" t="s">
        <v>898</v>
      </c>
      <c r="B781" s="10" t="s">
        <v>378</v>
      </c>
      <c r="C781" s="10" t="s">
        <v>212</v>
      </c>
      <c r="D781" s="60">
        <v>0</v>
      </c>
      <c r="E781" s="60"/>
      <c r="F781" s="60">
        <v>48</v>
      </c>
      <c r="G781" s="60">
        <v>8</v>
      </c>
      <c r="H781" s="60"/>
      <c r="I781" s="60">
        <v>74</v>
      </c>
      <c r="J781" s="22">
        <f>I781+H781+G781+F781+E781+D781</f>
        <v>130</v>
      </c>
      <c r="K781" s="10">
        <v>51</v>
      </c>
    </row>
    <row r="782" spans="1:11" ht="15.75" x14ac:dyDescent="0.25">
      <c r="A782" t="s">
        <v>898</v>
      </c>
      <c r="B782" s="10" t="s">
        <v>378</v>
      </c>
      <c r="C782" s="10" t="s">
        <v>112</v>
      </c>
      <c r="D782" s="60">
        <v>0</v>
      </c>
      <c r="E782" s="60"/>
      <c r="F782" s="60">
        <v>28</v>
      </c>
      <c r="G782" s="60">
        <v>2</v>
      </c>
      <c r="H782" s="60"/>
      <c r="I782" s="60">
        <v>18</v>
      </c>
      <c r="J782" s="22">
        <f>I782+H782+G782+F782+E782+D782</f>
        <v>48</v>
      </c>
      <c r="K782" s="10">
        <v>5</v>
      </c>
    </row>
    <row r="783" spans="1:11" ht="31.5" x14ac:dyDescent="0.25">
      <c r="A783" t="s">
        <v>898</v>
      </c>
      <c r="B783" s="10" t="s">
        <v>386</v>
      </c>
      <c r="C783" s="10" t="s">
        <v>9</v>
      </c>
      <c r="D783" s="60">
        <v>0</v>
      </c>
      <c r="E783" s="60"/>
      <c r="F783" s="60">
        <v>43</v>
      </c>
      <c r="G783" s="60">
        <v>7</v>
      </c>
      <c r="H783" s="60"/>
      <c r="I783" s="60">
        <v>35</v>
      </c>
      <c r="J783" s="22">
        <f>I783+H783+G783+F783+E783+D783</f>
        <v>85</v>
      </c>
      <c r="K783" s="10">
        <v>23</v>
      </c>
    </row>
    <row r="784" spans="1:11" ht="15.75" x14ac:dyDescent="0.25">
      <c r="A784" t="s">
        <v>898</v>
      </c>
      <c r="B784" s="10" t="s">
        <v>386</v>
      </c>
      <c r="C784" s="10" t="s">
        <v>219</v>
      </c>
      <c r="D784" s="60">
        <v>0</v>
      </c>
      <c r="E784" s="60"/>
      <c r="F784" s="60">
        <v>4</v>
      </c>
      <c r="G784" s="60">
        <v>0</v>
      </c>
      <c r="H784" s="60"/>
      <c r="I784" s="60">
        <v>5</v>
      </c>
      <c r="J784" s="22">
        <f>I784+H784+G784+F784+E784+D784</f>
        <v>9</v>
      </c>
      <c r="K784" s="10">
        <v>5</v>
      </c>
    </row>
    <row r="785" spans="1:11" ht="31.5" x14ac:dyDescent="0.25">
      <c r="A785" t="s">
        <v>898</v>
      </c>
      <c r="B785" s="10" t="s">
        <v>398</v>
      </c>
      <c r="C785" s="10" t="s">
        <v>49</v>
      </c>
      <c r="D785" s="60"/>
      <c r="E785" s="60"/>
      <c r="F785" s="60">
        <v>25</v>
      </c>
      <c r="G785" s="60">
        <v>73</v>
      </c>
      <c r="H785" s="60"/>
      <c r="I785" s="60">
        <v>93</v>
      </c>
      <c r="J785" s="22">
        <f>I785+G785+F785+E785</f>
        <v>191</v>
      </c>
      <c r="K785" s="10">
        <v>83</v>
      </c>
    </row>
    <row r="786" spans="1:11" ht="31.5" x14ac:dyDescent="0.25">
      <c r="A786" t="s">
        <v>898</v>
      </c>
      <c r="B786" s="10" t="s">
        <v>410</v>
      </c>
      <c r="C786" s="10" t="s">
        <v>9</v>
      </c>
      <c r="D786" s="60">
        <v>70</v>
      </c>
      <c r="E786" s="60"/>
      <c r="F786" s="60">
        <v>58</v>
      </c>
      <c r="G786" s="60">
        <v>4</v>
      </c>
      <c r="H786" s="60"/>
      <c r="I786" s="60">
        <v>130</v>
      </c>
      <c r="J786" s="22">
        <f t="shared" ref="J786:J793" si="31">I786+H786+G786+F786+E786+D786</f>
        <v>262</v>
      </c>
      <c r="K786" s="10">
        <v>103</v>
      </c>
    </row>
    <row r="787" spans="1:11" ht="15.75" x14ac:dyDescent="0.25">
      <c r="A787" t="s">
        <v>898</v>
      </c>
      <c r="B787" s="10" t="s">
        <v>410</v>
      </c>
      <c r="C787" s="10" t="s">
        <v>219</v>
      </c>
      <c r="D787" s="60">
        <v>70</v>
      </c>
      <c r="E787" s="60"/>
      <c r="F787" s="60">
        <v>37</v>
      </c>
      <c r="G787" s="60">
        <v>5</v>
      </c>
      <c r="H787" s="60"/>
      <c r="I787" s="60">
        <v>110</v>
      </c>
      <c r="J787" s="22">
        <f t="shared" si="31"/>
        <v>222</v>
      </c>
      <c r="K787" s="10">
        <v>79</v>
      </c>
    </row>
    <row r="788" spans="1:11" ht="15.75" x14ac:dyDescent="0.25">
      <c r="A788" t="s">
        <v>898</v>
      </c>
      <c r="B788" s="10" t="s">
        <v>410</v>
      </c>
      <c r="C788" s="10" t="s">
        <v>112</v>
      </c>
      <c r="D788" s="60">
        <v>70</v>
      </c>
      <c r="E788" s="60"/>
      <c r="F788" s="60">
        <v>34</v>
      </c>
      <c r="G788" s="60">
        <v>3</v>
      </c>
      <c r="H788" s="60"/>
      <c r="I788" s="60">
        <v>20</v>
      </c>
      <c r="J788" s="22">
        <f t="shared" si="31"/>
        <v>127</v>
      </c>
      <c r="K788" s="10">
        <v>24</v>
      </c>
    </row>
    <row r="789" spans="1:11" ht="31.5" x14ac:dyDescent="0.25">
      <c r="A789" t="s">
        <v>898</v>
      </c>
      <c r="B789" s="10" t="s">
        <v>414</v>
      </c>
      <c r="C789" s="10" t="s">
        <v>49</v>
      </c>
      <c r="D789" s="60">
        <v>0</v>
      </c>
      <c r="E789" s="60"/>
      <c r="F789" s="60">
        <v>51</v>
      </c>
      <c r="G789" s="60">
        <v>11</v>
      </c>
      <c r="H789" s="60">
        <v>12</v>
      </c>
      <c r="I789" s="60">
        <v>54</v>
      </c>
      <c r="J789" s="22">
        <f t="shared" si="31"/>
        <v>128</v>
      </c>
      <c r="K789" s="10">
        <v>37</v>
      </c>
    </row>
    <row r="790" spans="1:11" ht="15.75" x14ac:dyDescent="0.25">
      <c r="A790" t="s">
        <v>898</v>
      </c>
      <c r="B790" s="10" t="s">
        <v>414</v>
      </c>
      <c r="C790" s="10" t="s">
        <v>415</v>
      </c>
      <c r="D790" s="60">
        <v>0</v>
      </c>
      <c r="E790" s="60"/>
      <c r="F790" s="60">
        <v>30</v>
      </c>
      <c r="G790" s="60">
        <v>5</v>
      </c>
      <c r="H790" s="60">
        <v>5</v>
      </c>
      <c r="I790" s="60">
        <v>25</v>
      </c>
      <c r="J790" s="22">
        <f t="shared" si="31"/>
        <v>65</v>
      </c>
      <c r="K790" s="10">
        <v>23</v>
      </c>
    </row>
    <row r="791" spans="1:11" ht="31.5" x14ac:dyDescent="0.25">
      <c r="A791" t="s">
        <v>898</v>
      </c>
      <c r="B791" s="10" t="s">
        <v>417</v>
      </c>
      <c r="C791" s="10" t="s">
        <v>212</v>
      </c>
      <c r="D791" s="60">
        <v>0</v>
      </c>
      <c r="E791" s="60">
        <v>0</v>
      </c>
      <c r="F791" s="60">
        <v>72</v>
      </c>
      <c r="G791" s="60">
        <v>0</v>
      </c>
      <c r="H791" s="60"/>
      <c r="I791" s="60">
        <v>0</v>
      </c>
      <c r="J791" s="22">
        <f t="shared" si="31"/>
        <v>72</v>
      </c>
      <c r="K791" s="10">
        <v>23</v>
      </c>
    </row>
    <row r="792" spans="1:11" ht="31.5" x14ac:dyDescent="0.25">
      <c r="A792" t="s">
        <v>898</v>
      </c>
      <c r="B792" s="10" t="s">
        <v>421</v>
      </c>
      <c r="C792" s="10" t="s">
        <v>133</v>
      </c>
      <c r="D792" s="60">
        <v>0</v>
      </c>
      <c r="E792" s="60"/>
      <c r="F792" s="60">
        <v>62</v>
      </c>
      <c r="G792" s="60">
        <v>32</v>
      </c>
      <c r="H792" s="60"/>
      <c r="I792" s="60">
        <v>81</v>
      </c>
      <c r="J792" s="22">
        <f t="shared" si="31"/>
        <v>175</v>
      </c>
      <c r="K792" s="10">
        <v>45</v>
      </c>
    </row>
    <row r="793" spans="1:11" ht="31.5" x14ac:dyDescent="0.25">
      <c r="A793" t="s">
        <v>898</v>
      </c>
      <c r="B793" s="10" t="s">
        <v>421</v>
      </c>
      <c r="C793" s="10" t="s">
        <v>9</v>
      </c>
      <c r="D793" s="60">
        <v>0</v>
      </c>
      <c r="E793" s="60"/>
      <c r="F793" s="60">
        <v>74</v>
      </c>
      <c r="G793" s="60">
        <v>27</v>
      </c>
      <c r="H793" s="60"/>
      <c r="I793" s="60">
        <v>46</v>
      </c>
      <c r="J793" s="22">
        <f t="shared" si="31"/>
        <v>147</v>
      </c>
      <c r="K793" s="10">
        <v>72</v>
      </c>
    </row>
    <row r="794" spans="1:11" ht="24" x14ac:dyDescent="0.25">
      <c r="A794" t="s">
        <v>898</v>
      </c>
      <c r="B794" s="30" t="s">
        <v>440</v>
      </c>
      <c r="C794" s="10" t="s">
        <v>442</v>
      </c>
      <c r="D794" s="60"/>
      <c r="E794" s="60"/>
      <c r="F794" s="60">
        <v>46</v>
      </c>
      <c r="G794" s="60">
        <v>9</v>
      </c>
      <c r="H794" s="60"/>
      <c r="I794" s="60">
        <v>23</v>
      </c>
      <c r="J794" s="22">
        <f>I794+H794+G794+F794</f>
        <v>78</v>
      </c>
      <c r="K794" s="10">
        <v>43</v>
      </c>
    </row>
    <row r="795" spans="1:11" ht="31.5" x14ac:dyDescent="0.25">
      <c r="A795" t="s">
        <v>898</v>
      </c>
      <c r="B795" s="30" t="s">
        <v>440</v>
      </c>
      <c r="C795" s="10" t="s">
        <v>9</v>
      </c>
      <c r="D795" s="60"/>
      <c r="E795" s="60"/>
      <c r="F795" s="60">
        <v>86</v>
      </c>
      <c r="G795" s="60">
        <v>36</v>
      </c>
      <c r="H795" s="60"/>
      <c r="I795" s="60">
        <v>58</v>
      </c>
      <c r="J795" s="22">
        <f>I795+H795+G795+F795</f>
        <v>180</v>
      </c>
      <c r="K795" s="10">
        <v>55</v>
      </c>
    </row>
    <row r="796" spans="1:11" ht="24" x14ac:dyDescent="0.25">
      <c r="A796" t="s">
        <v>898</v>
      </c>
      <c r="B796" s="30" t="s">
        <v>440</v>
      </c>
      <c r="C796" s="10" t="s">
        <v>112</v>
      </c>
      <c r="D796" s="60"/>
      <c r="E796" s="60"/>
      <c r="F796" s="60">
        <v>41</v>
      </c>
      <c r="G796" s="60">
        <v>14</v>
      </c>
      <c r="H796" s="60"/>
      <c r="I796" s="60">
        <v>14</v>
      </c>
      <c r="J796" s="22">
        <f>I796+H796+G796+F796</f>
        <v>69</v>
      </c>
      <c r="K796" s="10">
        <v>36</v>
      </c>
    </row>
    <row r="797" spans="1:11" ht="31.5" x14ac:dyDescent="0.25">
      <c r="A797" t="s">
        <v>898</v>
      </c>
      <c r="B797" s="10" t="s">
        <v>458</v>
      </c>
      <c r="C797" s="10" t="s">
        <v>113</v>
      </c>
      <c r="D797" s="60"/>
      <c r="E797" s="60"/>
      <c r="F797" s="60">
        <v>120</v>
      </c>
      <c r="G797" s="60">
        <v>21</v>
      </c>
      <c r="H797" s="60"/>
      <c r="I797" s="60"/>
      <c r="J797" s="22">
        <f>G797+F797</f>
        <v>141</v>
      </c>
      <c r="K797" s="10">
        <v>36</v>
      </c>
    </row>
    <row r="798" spans="1:11" ht="31.5" x14ac:dyDescent="0.25">
      <c r="A798" t="s">
        <v>898</v>
      </c>
      <c r="B798" s="10" t="s">
        <v>458</v>
      </c>
      <c r="C798" s="10" t="s">
        <v>460</v>
      </c>
      <c r="D798" s="60"/>
      <c r="E798" s="60"/>
      <c r="F798" s="60">
        <v>77</v>
      </c>
      <c r="G798" s="60">
        <v>47</v>
      </c>
      <c r="H798" s="60"/>
      <c r="I798" s="60"/>
      <c r="J798" s="22">
        <f>G798+F798</f>
        <v>124</v>
      </c>
      <c r="K798" s="10">
        <v>41</v>
      </c>
    </row>
    <row r="799" spans="1:11" ht="31.5" x14ac:dyDescent="0.25">
      <c r="A799" t="s">
        <v>898</v>
      </c>
      <c r="B799" s="10" t="s">
        <v>458</v>
      </c>
      <c r="C799" s="10" t="s">
        <v>212</v>
      </c>
      <c r="D799" s="60"/>
      <c r="E799" s="60"/>
      <c r="F799" s="60">
        <v>194</v>
      </c>
      <c r="G799" s="60">
        <v>62</v>
      </c>
      <c r="H799" s="60"/>
      <c r="I799" s="60"/>
      <c r="J799" s="22">
        <f>G799+F799</f>
        <v>256</v>
      </c>
      <c r="K799" s="10">
        <v>74</v>
      </c>
    </row>
    <row r="800" spans="1:11" ht="31.5" x14ac:dyDescent="0.25">
      <c r="A800" t="s">
        <v>898</v>
      </c>
      <c r="B800" s="10" t="s">
        <v>458</v>
      </c>
      <c r="C800" s="10" t="s">
        <v>9</v>
      </c>
      <c r="D800" s="60"/>
      <c r="E800" s="60"/>
      <c r="F800" s="60">
        <v>350</v>
      </c>
      <c r="G800" s="60">
        <v>85</v>
      </c>
      <c r="H800" s="60"/>
      <c r="I800" s="60"/>
      <c r="J800" s="22">
        <f>G800+F800</f>
        <v>435</v>
      </c>
      <c r="K800" s="10">
        <v>146</v>
      </c>
    </row>
    <row r="801" spans="1:11" ht="31.5" x14ac:dyDescent="0.25">
      <c r="A801" t="s">
        <v>898</v>
      </c>
      <c r="B801" s="10" t="s">
        <v>474</v>
      </c>
      <c r="C801" s="10" t="s">
        <v>484</v>
      </c>
      <c r="D801" s="60"/>
      <c r="E801" s="60"/>
      <c r="F801" s="60">
        <v>59</v>
      </c>
      <c r="G801" s="60">
        <v>0</v>
      </c>
      <c r="H801" s="60"/>
      <c r="I801" s="60">
        <v>38</v>
      </c>
      <c r="J801" s="22">
        <f>I801+G801+F801</f>
        <v>97</v>
      </c>
      <c r="K801" s="10">
        <v>36</v>
      </c>
    </row>
    <row r="802" spans="1:11" ht="31.5" x14ac:dyDescent="0.25">
      <c r="A802" t="s">
        <v>898</v>
      </c>
      <c r="B802" s="10" t="s">
        <v>474</v>
      </c>
      <c r="C802" s="10" t="s">
        <v>212</v>
      </c>
      <c r="D802" s="60"/>
      <c r="E802" s="60"/>
      <c r="F802" s="60">
        <v>71</v>
      </c>
      <c r="G802" s="60">
        <v>38</v>
      </c>
      <c r="H802" s="60"/>
      <c r="I802" s="60">
        <v>114</v>
      </c>
      <c r="J802" s="22">
        <f>I802+G802+F802</f>
        <v>223</v>
      </c>
      <c r="K802" s="10">
        <v>85</v>
      </c>
    </row>
    <row r="803" spans="1:11" ht="31.5" x14ac:dyDescent="0.25">
      <c r="A803" t="s">
        <v>898</v>
      </c>
      <c r="B803" s="10" t="s">
        <v>474</v>
      </c>
      <c r="C803" s="10" t="s">
        <v>485</v>
      </c>
      <c r="D803" s="60"/>
      <c r="E803" s="60"/>
      <c r="F803" s="60">
        <v>78</v>
      </c>
      <c r="G803" s="60">
        <v>43</v>
      </c>
      <c r="H803" s="60"/>
      <c r="I803" s="60">
        <v>147</v>
      </c>
      <c r="J803" s="22">
        <f>I803+G803+F803</f>
        <v>268</v>
      </c>
      <c r="K803" s="10">
        <v>99</v>
      </c>
    </row>
    <row r="804" spans="1:11" ht="47.25" x14ac:dyDescent="0.25">
      <c r="A804" t="s">
        <v>898</v>
      </c>
      <c r="B804" s="10" t="s">
        <v>492</v>
      </c>
      <c r="C804" s="10" t="s">
        <v>113</v>
      </c>
      <c r="D804" s="60">
        <v>0</v>
      </c>
      <c r="E804" s="60"/>
      <c r="F804" s="60">
        <v>49</v>
      </c>
      <c r="G804" s="60">
        <v>12</v>
      </c>
      <c r="H804" s="60">
        <v>0</v>
      </c>
      <c r="I804" s="60">
        <v>0</v>
      </c>
      <c r="J804" s="22">
        <f>I804+H804+G804+F804+E804+D804</f>
        <v>61</v>
      </c>
      <c r="K804" s="10">
        <v>15</v>
      </c>
    </row>
    <row r="805" spans="1:11" ht="47.25" x14ac:dyDescent="0.25">
      <c r="A805" t="s">
        <v>898</v>
      </c>
      <c r="B805" s="10" t="s">
        <v>492</v>
      </c>
      <c r="C805" s="10" t="s">
        <v>112</v>
      </c>
      <c r="D805" s="60">
        <v>0</v>
      </c>
      <c r="E805" s="60"/>
      <c r="F805" s="60">
        <v>8</v>
      </c>
      <c r="G805" s="60">
        <v>0</v>
      </c>
      <c r="H805" s="60">
        <v>0</v>
      </c>
      <c r="I805" s="60">
        <v>0</v>
      </c>
      <c r="J805" s="22">
        <f>I805+H805+G805+F805+E805+D805</f>
        <v>8</v>
      </c>
      <c r="K805" s="10">
        <v>0</v>
      </c>
    </row>
    <row r="806" spans="1:11" ht="31.5" x14ac:dyDescent="0.25">
      <c r="A806" t="s">
        <v>898</v>
      </c>
      <c r="B806" s="30" t="s">
        <v>829</v>
      </c>
      <c r="C806" s="10" t="s">
        <v>832</v>
      </c>
      <c r="D806" s="60"/>
      <c r="E806" s="60"/>
      <c r="F806" s="60">
        <v>75</v>
      </c>
      <c r="G806" s="60">
        <v>92</v>
      </c>
      <c r="H806" s="60"/>
      <c r="I806" s="60"/>
      <c r="J806" s="16">
        <f>G806+F806</f>
        <v>167</v>
      </c>
      <c r="K806" s="10">
        <v>58</v>
      </c>
    </row>
    <row r="807" spans="1:11" ht="31.5" x14ac:dyDescent="0.25">
      <c r="A807" t="s">
        <v>898</v>
      </c>
      <c r="B807" s="10" t="s">
        <v>524</v>
      </c>
      <c r="C807" s="10" t="s">
        <v>9</v>
      </c>
      <c r="D807" s="60"/>
      <c r="E807" s="60"/>
      <c r="F807" s="60">
        <v>20</v>
      </c>
      <c r="G807" s="60">
        <v>40</v>
      </c>
      <c r="H807" s="60"/>
      <c r="I807" s="60">
        <v>0</v>
      </c>
      <c r="J807" s="22">
        <f>I807+H807+G807+F807</f>
        <v>60</v>
      </c>
      <c r="K807" s="10">
        <v>35</v>
      </c>
    </row>
    <row r="808" spans="1:11" ht="31.5" x14ac:dyDescent="0.25">
      <c r="A808" t="s">
        <v>898</v>
      </c>
      <c r="B808" s="10" t="s">
        <v>524</v>
      </c>
      <c r="C808" s="10" t="s">
        <v>460</v>
      </c>
      <c r="D808" s="60"/>
      <c r="E808" s="60"/>
      <c r="F808" s="60">
        <v>0</v>
      </c>
      <c r="G808" s="60">
        <v>0</v>
      </c>
      <c r="H808" s="60"/>
      <c r="I808" s="60">
        <v>13</v>
      </c>
      <c r="J808" s="22">
        <f>I808+H808+G808+F808</f>
        <v>13</v>
      </c>
      <c r="K808" s="10"/>
    </row>
    <row r="809" spans="1:11" ht="31.5" x14ac:dyDescent="0.25">
      <c r="A809" t="s">
        <v>898</v>
      </c>
      <c r="B809" s="10" t="s">
        <v>527</v>
      </c>
      <c r="C809" s="10" t="s">
        <v>528</v>
      </c>
      <c r="D809" s="60"/>
      <c r="E809" s="60"/>
      <c r="F809" s="60">
        <v>61</v>
      </c>
      <c r="G809" s="60">
        <v>4</v>
      </c>
      <c r="H809" s="60">
        <v>3</v>
      </c>
      <c r="I809" s="60">
        <v>29</v>
      </c>
      <c r="J809" s="22">
        <f>I809+H809+G809+F809</f>
        <v>97</v>
      </c>
      <c r="K809" s="10">
        <v>21</v>
      </c>
    </row>
    <row r="810" spans="1:11" ht="31.5" x14ac:dyDescent="0.25">
      <c r="A810" t="s">
        <v>898</v>
      </c>
      <c r="B810" s="10" t="s">
        <v>532</v>
      </c>
      <c r="C810" s="10" t="s">
        <v>49</v>
      </c>
      <c r="D810" s="60">
        <v>0</v>
      </c>
      <c r="E810" s="60"/>
      <c r="F810" s="60">
        <v>46</v>
      </c>
      <c r="G810" s="60"/>
      <c r="H810" s="60"/>
      <c r="I810" s="60">
        <v>50</v>
      </c>
      <c r="J810" s="22">
        <f>I810+F810+D810</f>
        <v>96</v>
      </c>
      <c r="K810" s="10">
        <v>42</v>
      </c>
    </row>
    <row r="811" spans="1:11" ht="31.5" x14ac:dyDescent="0.25">
      <c r="A811" t="s">
        <v>898</v>
      </c>
      <c r="B811" s="10" t="s">
        <v>537</v>
      </c>
      <c r="C811" s="10" t="s">
        <v>49</v>
      </c>
      <c r="D811" s="60">
        <v>0</v>
      </c>
      <c r="E811" s="60"/>
      <c r="F811" s="60">
        <v>0</v>
      </c>
      <c r="G811" s="60"/>
      <c r="H811" s="60">
        <v>4</v>
      </c>
      <c r="I811" s="60">
        <v>8</v>
      </c>
      <c r="J811" s="22">
        <f>I811+H811+G811+F811+E811+D811</f>
        <v>12</v>
      </c>
      <c r="K811" s="10">
        <v>0</v>
      </c>
    </row>
    <row r="812" spans="1:11" ht="31.5" x14ac:dyDescent="0.25">
      <c r="A812" t="s">
        <v>898</v>
      </c>
      <c r="B812" s="10" t="s">
        <v>541</v>
      </c>
      <c r="C812" s="10" t="s">
        <v>113</v>
      </c>
      <c r="D812" s="60"/>
      <c r="E812" s="60"/>
      <c r="F812" s="60">
        <v>7</v>
      </c>
      <c r="G812" s="60">
        <v>0</v>
      </c>
      <c r="H812" s="60"/>
      <c r="I812" s="60">
        <v>0</v>
      </c>
      <c r="J812" s="22">
        <f>I812+G812+F812+E812+D812</f>
        <v>7</v>
      </c>
      <c r="K812" s="10">
        <v>0</v>
      </c>
    </row>
    <row r="813" spans="1:11" ht="31.5" x14ac:dyDescent="0.25">
      <c r="A813" t="s">
        <v>898</v>
      </c>
      <c r="B813" s="10" t="s">
        <v>541</v>
      </c>
      <c r="C813" s="10" t="s">
        <v>549</v>
      </c>
      <c r="D813" s="60"/>
      <c r="E813" s="60"/>
      <c r="F813" s="60">
        <v>33</v>
      </c>
      <c r="G813" s="60">
        <v>0</v>
      </c>
      <c r="H813" s="60"/>
      <c r="I813" s="60">
        <v>0</v>
      </c>
      <c r="J813" s="22">
        <f>I813+G813+F813+E813+D813</f>
        <v>33</v>
      </c>
      <c r="K813" s="10">
        <v>11</v>
      </c>
    </row>
    <row r="814" spans="1:11" ht="31.5" x14ac:dyDescent="0.25">
      <c r="A814" t="s">
        <v>898</v>
      </c>
      <c r="B814" s="10" t="s">
        <v>541</v>
      </c>
      <c r="C814" s="10" t="s">
        <v>9</v>
      </c>
      <c r="D814" s="60"/>
      <c r="E814" s="60"/>
      <c r="F814" s="60">
        <v>57</v>
      </c>
      <c r="G814" s="60">
        <v>37</v>
      </c>
      <c r="H814" s="60"/>
      <c r="I814" s="60">
        <v>61</v>
      </c>
      <c r="J814" s="22">
        <f>I814+G814+F814+E814+D814</f>
        <v>155</v>
      </c>
      <c r="K814" s="10">
        <v>58</v>
      </c>
    </row>
    <row r="815" spans="1:11" ht="31.5" x14ac:dyDescent="0.25">
      <c r="A815" t="s">
        <v>898</v>
      </c>
      <c r="B815" s="10" t="s">
        <v>541</v>
      </c>
      <c r="C815" s="10" t="s">
        <v>550</v>
      </c>
      <c r="D815" s="60"/>
      <c r="E815" s="60"/>
      <c r="F815" s="60">
        <v>73</v>
      </c>
      <c r="G815" s="60">
        <v>24</v>
      </c>
      <c r="H815" s="60"/>
      <c r="I815" s="60">
        <v>57</v>
      </c>
      <c r="J815" s="22">
        <f>I815+G815+F815+E815+D815</f>
        <v>154</v>
      </c>
      <c r="K815" s="10">
        <v>67</v>
      </c>
    </row>
    <row r="816" spans="1:11" ht="31.5" x14ac:dyDescent="0.25">
      <c r="A816" t="s">
        <v>898</v>
      </c>
      <c r="B816" s="10" t="s">
        <v>571</v>
      </c>
      <c r="C816" s="10" t="s">
        <v>9</v>
      </c>
      <c r="D816" s="60"/>
      <c r="E816" s="60"/>
      <c r="F816" s="60"/>
      <c r="G816" s="60">
        <v>34</v>
      </c>
      <c r="H816" s="60"/>
      <c r="I816" s="60">
        <v>10</v>
      </c>
      <c r="J816" s="22">
        <f>I816+G816+F816</f>
        <v>44</v>
      </c>
      <c r="K816" s="10">
        <v>28</v>
      </c>
    </row>
    <row r="817" spans="1:11" ht="31.5" x14ac:dyDescent="0.25">
      <c r="A817" t="s">
        <v>898</v>
      </c>
      <c r="B817" s="10" t="s">
        <v>571</v>
      </c>
      <c r="C817" s="10" t="s">
        <v>212</v>
      </c>
      <c r="D817" s="60"/>
      <c r="E817" s="60"/>
      <c r="F817" s="60">
        <v>17</v>
      </c>
      <c r="G817" s="60">
        <v>8</v>
      </c>
      <c r="H817" s="60"/>
      <c r="I817" s="60">
        <v>0</v>
      </c>
      <c r="J817" s="22">
        <f>I817+G817+F817</f>
        <v>25</v>
      </c>
      <c r="K817" s="10">
        <v>0</v>
      </c>
    </row>
    <row r="818" spans="1:11" ht="31.5" x14ac:dyDescent="0.25">
      <c r="A818" t="s">
        <v>898</v>
      </c>
      <c r="B818" s="10" t="s">
        <v>574</v>
      </c>
      <c r="C818" s="10" t="s">
        <v>9</v>
      </c>
      <c r="D818" s="60"/>
      <c r="E818" s="60"/>
      <c r="F818" s="60">
        <v>12</v>
      </c>
      <c r="G818" s="60">
        <v>29</v>
      </c>
      <c r="H818" s="60"/>
      <c r="I818" s="60">
        <v>0</v>
      </c>
      <c r="J818" s="22">
        <f>I818+G818+F818</f>
        <v>41</v>
      </c>
      <c r="K818" s="10">
        <v>17</v>
      </c>
    </row>
    <row r="819" spans="1:11" ht="31.5" x14ac:dyDescent="0.25">
      <c r="A819" t="s">
        <v>898</v>
      </c>
      <c r="B819" s="10" t="s">
        <v>574</v>
      </c>
      <c r="C819" s="10" t="s">
        <v>212</v>
      </c>
      <c r="D819" s="60"/>
      <c r="E819" s="60"/>
      <c r="F819" s="60">
        <f>-G2085</f>
        <v>0</v>
      </c>
      <c r="G819" s="60">
        <v>0</v>
      </c>
      <c r="H819" s="60"/>
      <c r="I819" s="60">
        <v>0</v>
      </c>
      <c r="J819" s="22">
        <f>I819+G819+F819</f>
        <v>0</v>
      </c>
      <c r="K819" s="10">
        <v>0</v>
      </c>
    </row>
    <row r="820" spans="1:11" ht="31.5" x14ac:dyDescent="0.25">
      <c r="A820" t="s">
        <v>898</v>
      </c>
      <c r="B820" s="10" t="s">
        <v>578</v>
      </c>
      <c r="C820" s="10" t="s">
        <v>580</v>
      </c>
      <c r="D820" s="60"/>
      <c r="E820" s="60"/>
      <c r="F820" s="60">
        <v>85</v>
      </c>
      <c r="G820" s="60">
        <v>7</v>
      </c>
      <c r="H820" s="60"/>
      <c r="I820" s="60"/>
      <c r="J820" s="22">
        <f>G820+F820</f>
        <v>92</v>
      </c>
      <c r="K820" s="10">
        <v>21</v>
      </c>
    </row>
    <row r="821" spans="1:11" ht="31.5" x14ac:dyDescent="0.25">
      <c r="A821" t="s">
        <v>898</v>
      </c>
      <c r="B821" s="10" t="s">
        <v>578</v>
      </c>
      <c r="C821" s="10" t="s">
        <v>581</v>
      </c>
      <c r="D821" s="60"/>
      <c r="E821" s="60"/>
      <c r="F821" s="60">
        <v>35</v>
      </c>
      <c r="G821" s="60">
        <v>10</v>
      </c>
      <c r="H821" s="60"/>
      <c r="I821" s="60"/>
      <c r="J821" s="22">
        <f>G821+F821</f>
        <v>45</v>
      </c>
      <c r="K821" s="10">
        <v>10</v>
      </c>
    </row>
    <row r="822" spans="1:11" ht="31.5" x14ac:dyDescent="0.25">
      <c r="A822" t="s">
        <v>898</v>
      </c>
      <c r="B822" s="10" t="s">
        <v>585</v>
      </c>
      <c r="C822" s="10" t="s">
        <v>366</v>
      </c>
      <c r="D822" s="60"/>
      <c r="E822" s="60"/>
      <c r="F822" s="60">
        <v>21</v>
      </c>
      <c r="G822" s="60">
        <v>1</v>
      </c>
      <c r="H822" s="60"/>
      <c r="I822" s="60"/>
      <c r="J822" s="22">
        <f>G822+F822</f>
        <v>22</v>
      </c>
      <c r="K822" s="10">
        <v>11</v>
      </c>
    </row>
    <row r="823" spans="1:11" ht="47.25" x14ac:dyDescent="0.25">
      <c r="A823" t="s">
        <v>898</v>
      </c>
      <c r="B823" s="10" t="s">
        <v>588</v>
      </c>
      <c r="C823" s="10" t="s">
        <v>595</v>
      </c>
      <c r="D823" s="60"/>
      <c r="E823" s="60"/>
      <c r="F823" s="60">
        <v>0</v>
      </c>
      <c r="G823" s="60"/>
      <c r="H823" s="60"/>
      <c r="I823" s="60"/>
      <c r="J823" s="22">
        <f>F823</f>
        <v>0</v>
      </c>
      <c r="K823" s="10"/>
    </row>
    <row r="824" spans="1:11" ht="31.5" x14ac:dyDescent="0.25">
      <c r="A824" t="s">
        <v>898</v>
      </c>
      <c r="B824" s="10" t="s">
        <v>588</v>
      </c>
      <c r="C824" s="10" t="s">
        <v>589</v>
      </c>
      <c r="D824" s="60"/>
      <c r="E824" s="60"/>
      <c r="F824" s="60">
        <v>15</v>
      </c>
      <c r="G824" s="60"/>
      <c r="H824" s="60"/>
      <c r="I824" s="60"/>
      <c r="J824" s="22">
        <f>F824</f>
        <v>15</v>
      </c>
      <c r="K824" s="10"/>
    </row>
    <row r="825" spans="1:11" ht="31.5" x14ac:dyDescent="0.25">
      <c r="A825" t="s">
        <v>898</v>
      </c>
      <c r="B825" s="10" t="s">
        <v>588</v>
      </c>
      <c r="C825" s="10" t="s">
        <v>596</v>
      </c>
      <c r="D825" s="60"/>
      <c r="E825" s="60"/>
      <c r="F825" s="60">
        <v>43</v>
      </c>
      <c r="G825" s="60"/>
      <c r="H825" s="60"/>
      <c r="I825" s="60"/>
      <c r="J825" s="22">
        <f>F825</f>
        <v>43</v>
      </c>
      <c r="K825" s="10"/>
    </row>
    <row r="826" spans="1:11" ht="31.5" x14ac:dyDescent="0.25">
      <c r="A826" t="s">
        <v>898</v>
      </c>
      <c r="B826" s="10" t="s">
        <v>588</v>
      </c>
      <c r="C826" s="10" t="s">
        <v>590</v>
      </c>
      <c r="D826" s="60"/>
      <c r="E826" s="60"/>
      <c r="F826" s="60">
        <v>61</v>
      </c>
      <c r="G826" s="60"/>
      <c r="H826" s="60"/>
      <c r="I826" s="60"/>
      <c r="J826" s="22">
        <f>F826</f>
        <v>61</v>
      </c>
      <c r="K826" s="10"/>
    </row>
    <row r="827" spans="1:11" ht="31.5" x14ac:dyDescent="0.25">
      <c r="A827" t="s">
        <v>898</v>
      </c>
      <c r="B827" s="10" t="s">
        <v>600</v>
      </c>
      <c r="C827" s="10" t="s">
        <v>366</v>
      </c>
      <c r="D827" s="60"/>
      <c r="E827" s="60"/>
      <c r="F827" s="60">
        <v>26</v>
      </c>
      <c r="G827" s="60">
        <v>17</v>
      </c>
      <c r="H827" s="60"/>
      <c r="I827" s="60"/>
      <c r="J827" s="22">
        <f t="shared" ref="J827:J832" si="32">G827+F827</f>
        <v>43</v>
      </c>
      <c r="K827" s="10">
        <v>27</v>
      </c>
    </row>
    <row r="828" spans="1:11" ht="31.5" x14ac:dyDescent="0.25">
      <c r="A828" t="s">
        <v>898</v>
      </c>
      <c r="B828" s="10" t="s">
        <v>834</v>
      </c>
      <c r="C828" s="10" t="s">
        <v>9</v>
      </c>
      <c r="D828" s="60"/>
      <c r="E828" s="60"/>
      <c r="F828" s="60">
        <v>24</v>
      </c>
      <c r="G828" s="60">
        <v>25</v>
      </c>
      <c r="H828" s="60"/>
      <c r="I828" s="60"/>
      <c r="J828" s="22">
        <f t="shared" si="32"/>
        <v>49</v>
      </c>
      <c r="K828" s="4">
        <v>23</v>
      </c>
    </row>
    <row r="829" spans="1:11" ht="15.75" x14ac:dyDescent="0.25">
      <c r="A829" t="s">
        <v>898</v>
      </c>
      <c r="B829" s="10" t="s">
        <v>834</v>
      </c>
      <c r="C829" s="10" t="s">
        <v>835</v>
      </c>
      <c r="D829" s="60"/>
      <c r="E829" s="60"/>
      <c r="F829" s="60">
        <v>22</v>
      </c>
      <c r="G829" s="60">
        <v>14</v>
      </c>
      <c r="H829" s="60"/>
      <c r="I829" s="60"/>
      <c r="J829" s="22">
        <f t="shared" si="32"/>
        <v>36</v>
      </c>
      <c r="K829" s="4">
        <v>14</v>
      </c>
    </row>
    <row r="830" spans="1:11" ht="15.75" x14ac:dyDescent="0.25">
      <c r="A830" t="s">
        <v>898</v>
      </c>
      <c r="B830" s="10" t="s">
        <v>834</v>
      </c>
      <c r="C830" s="10" t="s">
        <v>836</v>
      </c>
      <c r="D830" s="60"/>
      <c r="E830" s="60"/>
      <c r="F830" s="60">
        <v>22</v>
      </c>
      <c r="G830" s="60">
        <v>13</v>
      </c>
      <c r="H830" s="60"/>
      <c r="I830" s="60"/>
      <c r="J830" s="22">
        <f t="shared" si="32"/>
        <v>35</v>
      </c>
      <c r="K830" s="4">
        <v>13</v>
      </c>
    </row>
    <row r="831" spans="1:11" ht="31.5" x14ac:dyDescent="0.25">
      <c r="A831" t="s">
        <v>898</v>
      </c>
      <c r="B831" s="10" t="s">
        <v>603</v>
      </c>
      <c r="C831" s="10" t="s">
        <v>606</v>
      </c>
      <c r="D831" s="60"/>
      <c r="E831" s="60"/>
      <c r="F831" s="60">
        <v>65</v>
      </c>
      <c r="G831" s="60">
        <v>22</v>
      </c>
      <c r="H831" s="60"/>
      <c r="I831" s="60"/>
      <c r="J831" s="22">
        <f t="shared" si="32"/>
        <v>87</v>
      </c>
      <c r="K831" s="10">
        <v>39</v>
      </c>
    </row>
    <row r="832" spans="1:11" ht="31.5" x14ac:dyDescent="0.25">
      <c r="A832" t="s">
        <v>898</v>
      </c>
      <c r="B832" s="10" t="s">
        <v>603</v>
      </c>
      <c r="C832" s="10" t="s">
        <v>113</v>
      </c>
      <c r="D832" s="60"/>
      <c r="E832" s="60"/>
      <c r="F832" s="60">
        <v>27</v>
      </c>
      <c r="G832" s="60">
        <v>10</v>
      </c>
      <c r="H832" s="60"/>
      <c r="I832" s="60"/>
      <c r="J832" s="22">
        <f t="shared" si="32"/>
        <v>37</v>
      </c>
      <c r="K832" s="10"/>
    </row>
    <row r="833" spans="1:11" ht="15.75" x14ac:dyDescent="0.25">
      <c r="A833" t="s">
        <v>898</v>
      </c>
      <c r="B833" s="10" t="s">
        <v>611</v>
      </c>
      <c r="C833" s="10" t="s">
        <v>113</v>
      </c>
      <c r="D833" s="60"/>
      <c r="E833" s="60"/>
      <c r="F833" s="60">
        <v>16</v>
      </c>
      <c r="G833" s="60">
        <v>6</v>
      </c>
      <c r="H833" s="60"/>
      <c r="I833" s="60">
        <v>0</v>
      </c>
      <c r="J833" s="22">
        <f>G833+F833+I833</f>
        <v>22</v>
      </c>
      <c r="K833" s="10"/>
    </row>
    <row r="834" spans="1:11" ht="15.75" x14ac:dyDescent="0.25">
      <c r="A834" t="s">
        <v>898</v>
      </c>
      <c r="B834" s="10" t="s">
        <v>611</v>
      </c>
      <c r="C834" s="10" t="s">
        <v>612</v>
      </c>
      <c r="D834" s="60"/>
      <c r="E834" s="60"/>
      <c r="F834" s="60">
        <v>10</v>
      </c>
      <c r="G834" s="60">
        <v>5</v>
      </c>
      <c r="H834" s="60"/>
      <c r="I834" s="60">
        <v>0</v>
      </c>
      <c r="J834" s="22">
        <f>G834+F834+I834</f>
        <v>15</v>
      </c>
      <c r="K834" s="10"/>
    </row>
    <row r="835" spans="1:11" ht="15.75" x14ac:dyDescent="0.25">
      <c r="A835" t="s">
        <v>898</v>
      </c>
      <c r="B835" s="10" t="s">
        <v>611</v>
      </c>
      <c r="C835" s="10" t="s">
        <v>212</v>
      </c>
      <c r="D835" s="60"/>
      <c r="E835" s="60"/>
      <c r="F835" s="60">
        <v>68</v>
      </c>
      <c r="G835" s="60">
        <v>22</v>
      </c>
      <c r="H835" s="60"/>
      <c r="I835" s="60">
        <v>93</v>
      </c>
      <c r="J835" s="22">
        <f>G835+F835+I835</f>
        <v>183</v>
      </c>
      <c r="K835" s="10">
        <v>61</v>
      </c>
    </row>
    <row r="836" spans="1:11" ht="31.5" x14ac:dyDescent="0.25">
      <c r="A836" t="s">
        <v>898</v>
      </c>
      <c r="B836" s="10" t="s">
        <v>611</v>
      </c>
      <c r="C836" s="10" t="s">
        <v>49</v>
      </c>
      <c r="D836" s="60"/>
      <c r="E836" s="60"/>
      <c r="F836" s="60">
        <v>59</v>
      </c>
      <c r="G836" s="60">
        <v>31</v>
      </c>
      <c r="H836" s="60"/>
      <c r="I836" s="60">
        <v>82</v>
      </c>
      <c r="J836" s="22">
        <f>G836+F836+I836</f>
        <v>172</v>
      </c>
      <c r="K836" s="10">
        <v>49</v>
      </c>
    </row>
    <row r="837" spans="1:11" ht="31.5" x14ac:dyDescent="0.25">
      <c r="A837" t="s">
        <v>898</v>
      </c>
      <c r="B837" s="10" t="s">
        <v>616</v>
      </c>
      <c r="C837" s="10" t="s">
        <v>617</v>
      </c>
      <c r="D837" s="60"/>
      <c r="E837" s="60"/>
      <c r="F837" s="60">
        <v>35</v>
      </c>
      <c r="G837" s="60">
        <v>0</v>
      </c>
      <c r="H837" s="60"/>
      <c r="I837" s="60"/>
      <c r="J837" s="22">
        <f t="shared" ref="J837:J842" si="33">G837+F837</f>
        <v>35</v>
      </c>
      <c r="K837" s="10"/>
    </row>
    <row r="838" spans="1:11" ht="31.5" x14ac:dyDescent="0.25">
      <c r="A838" t="s">
        <v>898</v>
      </c>
      <c r="B838" s="10" t="s">
        <v>622</v>
      </c>
      <c r="C838" s="10" t="s">
        <v>623</v>
      </c>
      <c r="D838" s="60"/>
      <c r="E838" s="60"/>
      <c r="F838" s="60">
        <v>34</v>
      </c>
      <c r="G838" s="60">
        <v>52</v>
      </c>
      <c r="H838" s="60"/>
      <c r="I838" s="60"/>
      <c r="J838" s="22">
        <f t="shared" si="33"/>
        <v>86</v>
      </c>
      <c r="K838" s="10">
        <v>30</v>
      </c>
    </row>
    <row r="839" spans="1:11" ht="31.5" x14ac:dyDescent="0.25">
      <c r="A839" t="s">
        <v>898</v>
      </c>
      <c r="B839" s="10" t="s">
        <v>622</v>
      </c>
      <c r="C839" s="10" t="s">
        <v>113</v>
      </c>
      <c r="D839" s="60"/>
      <c r="E839" s="60"/>
      <c r="F839" s="60">
        <v>4</v>
      </c>
      <c r="G839" s="60">
        <v>0</v>
      </c>
      <c r="H839" s="60"/>
      <c r="I839" s="60"/>
      <c r="J839" s="22">
        <f t="shared" si="33"/>
        <v>4</v>
      </c>
      <c r="K839" s="10" t="s">
        <v>187</v>
      </c>
    </row>
    <row r="840" spans="1:11" ht="31.5" x14ac:dyDescent="0.25">
      <c r="A840" t="s">
        <v>898</v>
      </c>
      <c r="B840" s="10" t="s">
        <v>622</v>
      </c>
      <c r="C840" s="10" t="s">
        <v>212</v>
      </c>
      <c r="D840" s="60"/>
      <c r="E840" s="60"/>
      <c r="F840" s="60">
        <v>8</v>
      </c>
      <c r="G840" s="60">
        <v>0</v>
      </c>
      <c r="H840" s="60"/>
      <c r="I840" s="60"/>
      <c r="J840" s="22">
        <f t="shared" si="33"/>
        <v>8</v>
      </c>
      <c r="K840" s="10" t="s">
        <v>187</v>
      </c>
    </row>
    <row r="841" spans="1:11" ht="31.5" x14ac:dyDescent="0.25">
      <c r="A841" t="s">
        <v>898</v>
      </c>
      <c r="B841" s="10" t="s">
        <v>625</v>
      </c>
      <c r="C841" s="10" t="s">
        <v>9</v>
      </c>
      <c r="D841" s="60"/>
      <c r="E841" s="60"/>
      <c r="F841" s="60">
        <v>14</v>
      </c>
      <c r="G841" s="60">
        <v>5</v>
      </c>
      <c r="H841" s="60"/>
      <c r="I841" s="60"/>
      <c r="J841" s="22">
        <f t="shared" si="33"/>
        <v>19</v>
      </c>
      <c r="K841" s="10">
        <v>7</v>
      </c>
    </row>
    <row r="842" spans="1:11" ht="31.5" x14ac:dyDescent="0.25">
      <c r="A842" t="s">
        <v>898</v>
      </c>
      <c r="B842" s="10" t="s">
        <v>632</v>
      </c>
      <c r="C842" s="10" t="s">
        <v>212</v>
      </c>
      <c r="D842" s="60"/>
      <c r="E842" s="60"/>
      <c r="F842" s="60">
        <v>31</v>
      </c>
      <c r="G842" s="60">
        <v>13</v>
      </c>
      <c r="H842" s="60"/>
      <c r="I842" s="60"/>
      <c r="J842" s="22">
        <f t="shared" si="33"/>
        <v>44</v>
      </c>
      <c r="K842" s="10" t="s">
        <v>634</v>
      </c>
    </row>
    <row r="843" spans="1:11" ht="31.5" x14ac:dyDescent="0.25">
      <c r="A843" t="s">
        <v>898</v>
      </c>
      <c r="B843" s="10" t="s">
        <v>636</v>
      </c>
      <c r="C843" s="10" t="s">
        <v>113</v>
      </c>
      <c r="D843" s="60"/>
      <c r="E843" s="60"/>
      <c r="F843" s="60">
        <v>70</v>
      </c>
      <c r="G843" s="60"/>
      <c r="H843" s="60"/>
      <c r="I843" s="60"/>
      <c r="J843" s="22">
        <f>F843</f>
        <v>70</v>
      </c>
      <c r="K843" s="10">
        <v>26</v>
      </c>
    </row>
    <row r="844" spans="1:11" ht="31.5" x14ac:dyDescent="0.25">
      <c r="A844" t="s">
        <v>898</v>
      </c>
      <c r="B844" s="10" t="s">
        <v>636</v>
      </c>
      <c r="C844" s="10" t="s">
        <v>638</v>
      </c>
      <c r="D844" s="60"/>
      <c r="E844" s="60"/>
      <c r="F844" s="60">
        <v>51</v>
      </c>
      <c r="G844" s="60"/>
      <c r="H844" s="60"/>
      <c r="I844" s="60"/>
      <c r="J844" s="22">
        <f>F844</f>
        <v>51</v>
      </c>
      <c r="K844" s="10">
        <v>18</v>
      </c>
    </row>
    <row r="845" spans="1:11" ht="15.75" x14ac:dyDescent="0.25">
      <c r="A845" t="s">
        <v>898</v>
      </c>
      <c r="B845" s="10" t="s">
        <v>647</v>
      </c>
      <c r="C845" s="10" t="s">
        <v>650</v>
      </c>
      <c r="D845" s="60"/>
      <c r="E845" s="60"/>
      <c r="F845" s="60">
        <v>24</v>
      </c>
      <c r="G845" s="60">
        <v>15</v>
      </c>
      <c r="H845" s="60"/>
      <c r="I845" s="60">
        <v>17</v>
      </c>
      <c r="J845" s="22">
        <f>I845+G845+F845</f>
        <v>56</v>
      </c>
      <c r="K845" s="10">
        <v>24</v>
      </c>
    </row>
    <row r="846" spans="1:11" ht="15.75" x14ac:dyDescent="0.25">
      <c r="A846" t="s">
        <v>898</v>
      </c>
      <c r="B846" s="10" t="s">
        <v>647</v>
      </c>
      <c r="C846" s="10" t="s">
        <v>219</v>
      </c>
      <c r="D846" s="60"/>
      <c r="E846" s="60"/>
      <c r="F846" s="60">
        <v>8</v>
      </c>
      <c r="G846" s="60">
        <v>16</v>
      </c>
      <c r="H846" s="60"/>
      <c r="I846" s="60">
        <v>0</v>
      </c>
      <c r="J846" s="22">
        <f>I846+G846+F846</f>
        <v>24</v>
      </c>
      <c r="K846" s="10">
        <v>14</v>
      </c>
    </row>
    <row r="847" spans="1:11" ht="31.5" x14ac:dyDescent="0.25">
      <c r="A847" t="s">
        <v>898</v>
      </c>
      <c r="B847" s="10" t="s">
        <v>672</v>
      </c>
      <c r="C847" s="10" t="s">
        <v>673</v>
      </c>
      <c r="D847" s="60"/>
      <c r="E847" s="60"/>
      <c r="F847" s="60">
        <v>37</v>
      </c>
      <c r="G847" s="60">
        <v>43</v>
      </c>
      <c r="H847" s="60"/>
      <c r="I847" s="60"/>
      <c r="J847" s="22">
        <f>G847+F847</f>
        <v>80</v>
      </c>
      <c r="K847" s="10">
        <v>37</v>
      </c>
    </row>
    <row r="848" spans="1:11" ht="15.75" x14ac:dyDescent="0.25">
      <c r="A848" t="s">
        <v>898</v>
      </c>
      <c r="B848" s="10" t="s">
        <v>672</v>
      </c>
      <c r="C848" s="10" t="s">
        <v>113</v>
      </c>
      <c r="D848" s="60"/>
      <c r="E848" s="60"/>
      <c r="F848" s="60">
        <v>22</v>
      </c>
      <c r="G848" s="60">
        <v>9</v>
      </c>
      <c r="H848" s="60"/>
      <c r="I848" s="60"/>
      <c r="J848" s="22">
        <f>G848+F848</f>
        <v>31</v>
      </c>
      <c r="K848" s="10">
        <v>7</v>
      </c>
    </row>
    <row r="849" spans="1:11" ht="31.5" x14ac:dyDescent="0.25">
      <c r="A849" t="s">
        <v>898</v>
      </c>
      <c r="B849" s="10" t="s">
        <v>675</v>
      </c>
      <c r="C849" s="10" t="s">
        <v>49</v>
      </c>
      <c r="D849" s="60"/>
      <c r="E849" s="60"/>
      <c r="F849" s="60">
        <v>32</v>
      </c>
      <c r="G849" s="60">
        <v>3</v>
      </c>
      <c r="H849" s="60"/>
      <c r="I849" s="60"/>
      <c r="J849" s="22">
        <f>G849+F849</f>
        <v>35</v>
      </c>
      <c r="K849" s="10">
        <v>18</v>
      </c>
    </row>
    <row r="850" spans="1:11" ht="15.75" x14ac:dyDescent="0.25">
      <c r="A850" t="s">
        <v>898</v>
      </c>
      <c r="B850" s="10" t="s">
        <v>675</v>
      </c>
      <c r="C850" s="10" t="s">
        <v>212</v>
      </c>
      <c r="D850" s="60"/>
      <c r="E850" s="60"/>
      <c r="F850" s="60">
        <v>49</v>
      </c>
      <c r="G850" s="60">
        <v>4</v>
      </c>
      <c r="H850" s="60"/>
      <c r="I850" s="60"/>
      <c r="J850" s="22">
        <f>G850+F850</f>
        <v>53</v>
      </c>
      <c r="K850" s="10">
        <v>29</v>
      </c>
    </row>
    <row r="851" spans="1:11" ht="31.5" x14ac:dyDescent="0.25">
      <c r="A851" t="s">
        <v>898</v>
      </c>
      <c r="B851" s="10" t="s">
        <v>676</v>
      </c>
      <c r="C851" s="10" t="s">
        <v>49</v>
      </c>
      <c r="D851" s="60"/>
      <c r="E851" s="60"/>
      <c r="F851" s="60">
        <v>49</v>
      </c>
      <c r="G851" s="60"/>
      <c r="H851" s="60"/>
      <c r="I851" s="60"/>
      <c r="J851" s="22">
        <f>F851</f>
        <v>49</v>
      </c>
      <c r="K851" s="10">
        <v>17</v>
      </c>
    </row>
    <row r="852" spans="1:11" ht="15.75" x14ac:dyDescent="0.25">
      <c r="A852" t="s">
        <v>898</v>
      </c>
      <c r="B852" s="10" t="s">
        <v>676</v>
      </c>
      <c r="C852" s="10" t="s">
        <v>133</v>
      </c>
      <c r="D852" s="60"/>
      <c r="E852" s="60"/>
      <c r="F852" s="60">
        <v>20</v>
      </c>
      <c r="G852" s="60"/>
      <c r="H852" s="60"/>
      <c r="I852" s="60"/>
      <c r="J852" s="22">
        <f>F852</f>
        <v>20</v>
      </c>
      <c r="K852" s="10">
        <v>8</v>
      </c>
    </row>
    <row r="853" spans="1:11" ht="15.75" x14ac:dyDescent="0.25">
      <c r="A853" t="s">
        <v>898</v>
      </c>
      <c r="B853" s="10" t="s">
        <v>689</v>
      </c>
      <c r="C853" s="10" t="s">
        <v>415</v>
      </c>
      <c r="D853" s="60"/>
      <c r="E853" s="60"/>
      <c r="F853" s="105">
        <v>71</v>
      </c>
      <c r="G853" s="105">
        <v>4</v>
      </c>
      <c r="H853" s="60"/>
      <c r="I853" s="60"/>
      <c r="J853" s="38">
        <f>G853+F853</f>
        <v>75</v>
      </c>
      <c r="K853" s="10">
        <v>24</v>
      </c>
    </row>
    <row r="854" spans="1:11" ht="15.75" x14ac:dyDescent="0.25">
      <c r="A854" t="s">
        <v>898</v>
      </c>
      <c r="B854" s="10" t="s">
        <v>689</v>
      </c>
      <c r="C854" s="10" t="s">
        <v>257</v>
      </c>
      <c r="D854" s="60"/>
      <c r="E854" s="60"/>
      <c r="F854" s="105">
        <v>72</v>
      </c>
      <c r="G854" s="105">
        <v>4</v>
      </c>
      <c r="H854" s="60"/>
      <c r="I854" s="60"/>
      <c r="J854" s="38">
        <f>G854+F854</f>
        <v>76</v>
      </c>
      <c r="K854" s="10">
        <v>27</v>
      </c>
    </row>
    <row r="855" spans="1:11" ht="15.75" x14ac:dyDescent="0.25">
      <c r="A855" t="s">
        <v>898</v>
      </c>
      <c r="B855" s="10" t="s">
        <v>689</v>
      </c>
      <c r="C855" s="10" t="s">
        <v>90</v>
      </c>
      <c r="D855" s="60"/>
      <c r="E855" s="60"/>
      <c r="F855" s="105">
        <v>115</v>
      </c>
      <c r="G855" s="105">
        <v>11</v>
      </c>
      <c r="H855" s="60"/>
      <c r="I855" s="60"/>
      <c r="J855" s="38">
        <f>G855+F855</f>
        <v>126</v>
      </c>
      <c r="K855" s="10">
        <v>18</v>
      </c>
    </row>
    <row r="856" spans="1:11" ht="31.5" x14ac:dyDescent="0.25">
      <c r="A856" t="s">
        <v>898</v>
      </c>
      <c r="B856" s="10" t="s">
        <v>702</v>
      </c>
      <c r="C856" s="10" t="s">
        <v>9</v>
      </c>
      <c r="D856" s="60"/>
      <c r="E856" s="60"/>
      <c r="F856" s="60">
        <v>62</v>
      </c>
      <c r="G856" s="60">
        <v>16</v>
      </c>
      <c r="H856" s="60">
        <v>0</v>
      </c>
      <c r="I856" s="60"/>
      <c r="J856" s="22">
        <f>I856+H856+G856+F856</f>
        <v>78</v>
      </c>
      <c r="K856" s="10">
        <v>31</v>
      </c>
    </row>
    <row r="857" spans="1:11" ht="31.5" x14ac:dyDescent="0.25">
      <c r="A857" t="s">
        <v>898</v>
      </c>
      <c r="B857" s="10" t="s">
        <v>710</v>
      </c>
      <c r="C857" s="10" t="s">
        <v>49</v>
      </c>
      <c r="D857" s="60"/>
      <c r="E857" s="60"/>
      <c r="F857" s="60">
        <v>60</v>
      </c>
      <c r="G857" s="60">
        <v>0</v>
      </c>
      <c r="H857" s="60"/>
      <c r="I857" s="60"/>
      <c r="J857" s="22">
        <f>G857+F857</f>
        <v>60</v>
      </c>
      <c r="K857" s="10">
        <v>17</v>
      </c>
    </row>
    <row r="858" spans="1:11" ht="31.5" x14ac:dyDescent="0.25">
      <c r="A858" t="s">
        <v>898</v>
      </c>
      <c r="B858" s="10" t="s">
        <v>735</v>
      </c>
      <c r="C858" s="10" t="s">
        <v>9</v>
      </c>
      <c r="D858" s="60"/>
      <c r="E858" s="60"/>
      <c r="F858" s="60">
        <v>54</v>
      </c>
      <c r="G858" s="60">
        <v>28</v>
      </c>
      <c r="H858" s="60"/>
      <c r="I858" s="60"/>
      <c r="J858" s="22">
        <f>G858+F858</f>
        <v>82</v>
      </c>
      <c r="K858" s="10">
        <v>25</v>
      </c>
    </row>
    <row r="859" spans="1:11" ht="31.5" x14ac:dyDescent="0.25">
      <c r="A859" t="s">
        <v>898</v>
      </c>
      <c r="B859" s="10" t="s">
        <v>742</v>
      </c>
      <c r="C859" s="10" t="s">
        <v>212</v>
      </c>
      <c r="D859" s="60"/>
      <c r="E859" s="60"/>
      <c r="F859" s="60">
        <v>30</v>
      </c>
      <c r="G859" s="60"/>
      <c r="H859" s="60"/>
      <c r="I859" s="60"/>
      <c r="J859" s="22">
        <f>F859</f>
        <v>30</v>
      </c>
      <c r="K859" s="10">
        <v>11</v>
      </c>
    </row>
    <row r="860" spans="1:11" ht="31.5" x14ac:dyDescent="0.25">
      <c r="A860" t="s">
        <v>898</v>
      </c>
      <c r="B860" s="10" t="s">
        <v>742</v>
      </c>
      <c r="C860" s="10" t="s">
        <v>75</v>
      </c>
      <c r="D860" s="60"/>
      <c r="E860" s="60"/>
      <c r="F860" s="60">
        <v>29</v>
      </c>
      <c r="G860" s="60"/>
      <c r="H860" s="60"/>
      <c r="I860" s="60"/>
      <c r="J860" s="22">
        <f>F860</f>
        <v>29</v>
      </c>
      <c r="K860" s="10">
        <v>10</v>
      </c>
    </row>
    <row r="861" spans="1:11" ht="31.5" x14ac:dyDescent="0.25">
      <c r="A861" t="s">
        <v>898</v>
      </c>
      <c r="B861" s="10" t="s">
        <v>823</v>
      </c>
      <c r="C861" s="10" t="s">
        <v>9</v>
      </c>
      <c r="D861" s="60"/>
      <c r="E861" s="60"/>
      <c r="F861" s="60">
        <v>36</v>
      </c>
      <c r="G861" s="60">
        <v>20</v>
      </c>
      <c r="H861" s="60"/>
      <c r="I861" s="60"/>
      <c r="J861" s="22">
        <f>G861+F861</f>
        <v>56</v>
      </c>
      <c r="K861" s="10"/>
    </row>
    <row r="862" spans="1:11" ht="31.5" x14ac:dyDescent="0.25">
      <c r="A862" t="s">
        <v>898</v>
      </c>
      <c r="B862" s="10" t="s">
        <v>823</v>
      </c>
      <c r="C862" s="10" t="s">
        <v>528</v>
      </c>
      <c r="D862" s="60"/>
      <c r="E862" s="60"/>
      <c r="F862" s="60">
        <v>28</v>
      </c>
      <c r="G862" s="60">
        <v>14</v>
      </c>
      <c r="H862" s="60"/>
      <c r="I862" s="60"/>
      <c r="J862" s="22">
        <f>G862+F862</f>
        <v>42</v>
      </c>
      <c r="K862" s="10"/>
    </row>
    <row r="863" spans="1:11" ht="31.5" x14ac:dyDescent="0.25">
      <c r="A863" t="s">
        <v>898</v>
      </c>
      <c r="B863" s="10" t="s">
        <v>749</v>
      </c>
      <c r="C863" s="10" t="s">
        <v>366</v>
      </c>
      <c r="D863" s="60"/>
      <c r="E863" s="60"/>
      <c r="F863" s="60">
        <v>30</v>
      </c>
      <c r="G863" s="60">
        <v>6</v>
      </c>
      <c r="H863" s="60"/>
      <c r="I863" s="60"/>
      <c r="J863" s="22">
        <f>G863+F863</f>
        <v>36</v>
      </c>
      <c r="K863" s="10">
        <v>11</v>
      </c>
    </row>
    <row r="864" spans="1:11" ht="15.75" x14ac:dyDescent="0.25">
      <c r="A864" t="s">
        <v>898</v>
      </c>
      <c r="B864" s="10" t="s">
        <v>760</v>
      </c>
      <c r="C864" s="10" t="s">
        <v>212</v>
      </c>
      <c r="D864" s="60"/>
      <c r="E864" s="60"/>
      <c r="F864" s="60">
        <v>45</v>
      </c>
      <c r="G864" s="60">
        <v>0</v>
      </c>
      <c r="H864" s="60"/>
      <c r="I864" s="60">
        <v>0</v>
      </c>
      <c r="J864" s="22">
        <f>I864+G864+F864</f>
        <v>45</v>
      </c>
      <c r="K864" s="10">
        <v>10</v>
      </c>
    </row>
    <row r="865" spans="1:11" ht="31.5" x14ac:dyDescent="0.25">
      <c r="A865" t="s">
        <v>898</v>
      </c>
      <c r="B865" s="10" t="s">
        <v>760</v>
      </c>
      <c r="C865" s="10" t="s">
        <v>49</v>
      </c>
      <c r="D865" s="60"/>
      <c r="E865" s="60"/>
      <c r="F865" s="60">
        <v>9</v>
      </c>
      <c r="G865" s="60">
        <v>0</v>
      </c>
      <c r="H865" s="60"/>
      <c r="I865" s="60">
        <v>0</v>
      </c>
      <c r="J865" s="22">
        <f>I865+G865+F865</f>
        <v>9</v>
      </c>
      <c r="K865" s="10"/>
    </row>
    <row r="866" spans="1:11" ht="15.75" x14ac:dyDescent="0.25">
      <c r="A866" t="s">
        <v>898</v>
      </c>
      <c r="B866" s="10" t="s">
        <v>763</v>
      </c>
      <c r="C866" s="10" t="s">
        <v>219</v>
      </c>
      <c r="D866" s="60"/>
      <c r="E866" s="60"/>
      <c r="F866" s="60">
        <v>43</v>
      </c>
      <c r="G866" s="60">
        <v>14</v>
      </c>
      <c r="H866" s="60"/>
      <c r="I866" s="60">
        <v>65</v>
      </c>
      <c r="J866" s="22">
        <f>I866+G866+F866</f>
        <v>122</v>
      </c>
      <c r="K866" s="10">
        <v>40</v>
      </c>
    </row>
    <row r="867" spans="1:11" ht="47.25" x14ac:dyDescent="0.25">
      <c r="A867" t="s">
        <v>898</v>
      </c>
      <c r="B867" s="10" t="s">
        <v>768</v>
      </c>
      <c r="C867" s="10" t="s">
        <v>49</v>
      </c>
      <c r="D867" s="60"/>
      <c r="E867" s="60"/>
      <c r="F867" s="60">
        <v>24</v>
      </c>
      <c r="G867" s="60">
        <v>14</v>
      </c>
      <c r="H867" s="60"/>
      <c r="I867" s="60">
        <v>14</v>
      </c>
      <c r="J867" s="22">
        <f>I867+G867+F867</f>
        <v>52</v>
      </c>
      <c r="K867" s="10">
        <v>16</v>
      </c>
    </row>
    <row r="868" spans="1:11" ht="47.25" x14ac:dyDescent="0.25">
      <c r="A868" t="s">
        <v>898</v>
      </c>
      <c r="B868" s="10" t="s">
        <v>768</v>
      </c>
      <c r="C868" s="10" t="s">
        <v>212</v>
      </c>
      <c r="D868" s="60"/>
      <c r="E868" s="60"/>
      <c r="F868" s="60">
        <v>11</v>
      </c>
      <c r="G868" s="60">
        <v>0</v>
      </c>
      <c r="H868" s="60"/>
      <c r="I868" s="60">
        <v>0</v>
      </c>
      <c r="J868" s="22">
        <f>I868+G868+F868</f>
        <v>11</v>
      </c>
      <c r="K868" s="10">
        <v>0</v>
      </c>
    </row>
    <row r="869" spans="1:11" ht="15.75" x14ac:dyDescent="0.25">
      <c r="A869" t="s">
        <v>898</v>
      </c>
      <c r="B869" s="10" t="s">
        <v>775</v>
      </c>
      <c r="C869" s="10" t="s">
        <v>219</v>
      </c>
      <c r="D869" s="60"/>
      <c r="E869" s="60"/>
      <c r="F869" s="60">
        <v>8</v>
      </c>
      <c r="G869" s="60">
        <v>8</v>
      </c>
      <c r="H869" s="60">
        <v>0</v>
      </c>
      <c r="I869" s="60">
        <v>28</v>
      </c>
      <c r="J869" s="22">
        <f>I869+H869+G869+F869</f>
        <v>44</v>
      </c>
      <c r="K869" s="10">
        <v>11</v>
      </c>
    </row>
    <row r="870" spans="1:11" ht="31.5" x14ac:dyDescent="0.25">
      <c r="A870" t="s">
        <v>898</v>
      </c>
      <c r="B870" s="10" t="s">
        <v>784</v>
      </c>
      <c r="C870" s="10" t="s">
        <v>49</v>
      </c>
      <c r="D870" s="60"/>
      <c r="E870" s="60"/>
      <c r="F870" s="60">
        <v>170</v>
      </c>
      <c r="G870" s="60">
        <v>45</v>
      </c>
      <c r="H870" s="60"/>
      <c r="I870" s="60">
        <v>35</v>
      </c>
      <c r="J870" s="22">
        <f>I870+G870+F870</f>
        <v>250</v>
      </c>
      <c r="K870" s="10">
        <v>94</v>
      </c>
    </row>
    <row r="871" spans="1:11" ht="31.5" x14ac:dyDescent="0.25">
      <c r="A871" t="s">
        <v>898</v>
      </c>
      <c r="B871" s="10" t="s">
        <v>784</v>
      </c>
      <c r="C871" s="10" t="s">
        <v>212</v>
      </c>
      <c r="D871" s="60"/>
      <c r="E871" s="60"/>
      <c r="F871" s="60">
        <v>131</v>
      </c>
      <c r="G871" s="60">
        <v>26</v>
      </c>
      <c r="H871" s="60"/>
      <c r="I871" s="60">
        <v>38</v>
      </c>
      <c r="J871" s="22">
        <f>I871+G871+F871</f>
        <v>195</v>
      </c>
      <c r="K871" s="10">
        <v>67</v>
      </c>
    </row>
    <row r="872" spans="1:11" ht="31.5" x14ac:dyDescent="0.25">
      <c r="A872" t="s">
        <v>898</v>
      </c>
      <c r="B872" s="10" t="s">
        <v>784</v>
      </c>
      <c r="C872" s="10" t="s">
        <v>112</v>
      </c>
      <c r="D872" s="60"/>
      <c r="E872" s="60"/>
      <c r="F872" s="60">
        <v>98</v>
      </c>
      <c r="G872" s="60">
        <v>0</v>
      </c>
      <c r="H872" s="60"/>
      <c r="I872" s="60">
        <v>52</v>
      </c>
      <c r="J872" s="22">
        <f>I872+G872+F872</f>
        <v>150</v>
      </c>
      <c r="K872" s="10">
        <v>53</v>
      </c>
    </row>
    <row r="873" spans="1:11" ht="31.5" x14ac:dyDescent="0.25">
      <c r="A873" t="s">
        <v>898</v>
      </c>
      <c r="B873" s="10" t="s">
        <v>794</v>
      </c>
      <c r="C873" s="10" t="s">
        <v>49</v>
      </c>
      <c r="D873" s="60"/>
      <c r="E873" s="60"/>
      <c r="F873" s="60">
        <v>84</v>
      </c>
      <c r="G873" s="60">
        <v>41</v>
      </c>
      <c r="H873" s="60"/>
      <c r="I873" s="60"/>
      <c r="J873" s="22">
        <f>G873+F873</f>
        <v>125</v>
      </c>
      <c r="K873" s="10">
        <v>59</v>
      </c>
    </row>
    <row r="874" spans="1:11" ht="31.5" x14ac:dyDescent="0.25">
      <c r="A874" t="s">
        <v>898</v>
      </c>
      <c r="B874" s="10" t="s">
        <v>794</v>
      </c>
      <c r="C874" s="10" t="s">
        <v>796</v>
      </c>
      <c r="D874" s="60"/>
      <c r="E874" s="60"/>
      <c r="F874" s="60">
        <v>49</v>
      </c>
      <c r="G874" s="60">
        <v>26</v>
      </c>
      <c r="H874" s="60"/>
      <c r="I874" s="60"/>
      <c r="J874" s="22">
        <f>G874+F874</f>
        <v>75</v>
      </c>
      <c r="K874" s="10">
        <v>27</v>
      </c>
    </row>
    <row r="875" spans="1:11" ht="31.5" x14ac:dyDescent="0.25">
      <c r="A875" t="s">
        <v>898</v>
      </c>
      <c r="B875" s="10" t="s">
        <v>803</v>
      </c>
      <c r="C875" s="10" t="s">
        <v>804</v>
      </c>
      <c r="D875" s="60"/>
      <c r="E875" s="60"/>
      <c r="F875" s="60">
        <v>48</v>
      </c>
      <c r="G875" s="60">
        <v>25</v>
      </c>
      <c r="H875" s="60"/>
      <c r="I875" s="60"/>
      <c r="J875" s="22">
        <f>G875+F875</f>
        <v>73</v>
      </c>
      <c r="K875" s="10">
        <v>30</v>
      </c>
    </row>
    <row r="876" spans="1:11" ht="31.5" x14ac:dyDescent="0.25">
      <c r="A876" t="s">
        <v>898</v>
      </c>
      <c r="B876" s="10" t="s">
        <v>803</v>
      </c>
      <c r="C876" s="10" t="s">
        <v>113</v>
      </c>
      <c r="D876" s="60"/>
      <c r="E876" s="60"/>
      <c r="F876" s="60">
        <v>33</v>
      </c>
      <c r="G876" s="60">
        <v>15</v>
      </c>
      <c r="H876" s="60"/>
      <c r="I876" s="60"/>
      <c r="J876" s="22">
        <f>G876+F876</f>
        <v>48</v>
      </c>
      <c r="K876" s="10">
        <v>15</v>
      </c>
    </row>
    <row r="877" spans="1:11" ht="31.5" x14ac:dyDescent="0.25">
      <c r="A877" t="s">
        <v>898</v>
      </c>
      <c r="B877" s="10" t="s">
        <v>803</v>
      </c>
      <c r="C877" s="10" t="s">
        <v>112</v>
      </c>
      <c r="D877" s="60"/>
      <c r="E877" s="60"/>
      <c r="F877" s="60">
        <v>27</v>
      </c>
      <c r="G877" s="60">
        <v>3</v>
      </c>
      <c r="H877" s="60"/>
      <c r="I877" s="60"/>
      <c r="J877" s="22">
        <f>G877+F877</f>
        <v>30</v>
      </c>
      <c r="K877" s="10">
        <v>12</v>
      </c>
    </row>
    <row r="878" spans="1:11" ht="15.75" x14ac:dyDescent="0.25">
      <c r="A878" t="s">
        <v>898</v>
      </c>
      <c r="B878" s="10" t="s">
        <v>808</v>
      </c>
      <c r="C878" s="10" t="s">
        <v>219</v>
      </c>
      <c r="D878" s="60"/>
      <c r="E878" s="60"/>
      <c r="F878" s="60">
        <v>58</v>
      </c>
      <c r="G878" s="60"/>
      <c r="H878" s="60"/>
      <c r="I878" s="60">
        <v>10</v>
      </c>
      <c r="J878" s="22">
        <f>I878+F878</f>
        <v>68</v>
      </c>
      <c r="K878" s="10">
        <v>19</v>
      </c>
    </row>
    <row r="879" spans="1:11" ht="31.5" x14ac:dyDescent="0.25">
      <c r="A879" t="s">
        <v>898</v>
      </c>
      <c r="B879" s="10" t="s">
        <v>808</v>
      </c>
      <c r="C879" s="10" t="s">
        <v>809</v>
      </c>
      <c r="D879" s="60"/>
      <c r="E879" s="60"/>
      <c r="F879" s="60">
        <v>16</v>
      </c>
      <c r="G879" s="60"/>
      <c r="H879" s="60"/>
      <c r="I879" s="60">
        <v>0</v>
      </c>
      <c r="J879" s="22">
        <f>I879+F879</f>
        <v>16</v>
      </c>
      <c r="K879" s="10"/>
    </row>
    <row r="880" spans="1:11" ht="31.5" x14ac:dyDescent="0.25">
      <c r="A880" t="s">
        <v>898</v>
      </c>
      <c r="B880" s="10" t="s">
        <v>816</v>
      </c>
      <c r="C880" s="10" t="s">
        <v>366</v>
      </c>
      <c r="D880" s="60"/>
      <c r="E880" s="60"/>
      <c r="F880" s="60">
        <v>5</v>
      </c>
      <c r="G880" s="60">
        <v>0</v>
      </c>
      <c r="H880" s="60"/>
      <c r="I880" s="60">
        <v>0</v>
      </c>
      <c r="J880" s="22">
        <f>I880+G880+F880</f>
        <v>5</v>
      </c>
      <c r="K880" s="10"/>
    </row>
    <row r="881" spans="1:11" ht="15.75" x14ac:dyDescent="0.25">
      <c r="A881" t="s">
        <v>898</v>
      </c>
      <c r="B881" s="10" t="s">
        <v>816</v>
      </c>
      <c r="C881" s="10" t="s">
        <v>212</v>
      </c>
      <c r="D881" s="60"/>
      <c r="E881" s="60"/>
      <c r="F881" s="60">
        <v>29</v>
      </c>
      <c r="G881" s="60">
        <v>18</v>
      </c>
      <c r="H881" s="60"/>
      <c r="I881" s="60">
        <v>0</v>
      </c>
      <c r="J881" s="22">
        <f>I881+G881+F881</f>
        <v>47</v>
      </c>
      <c r="K881" s="10">
        <v>21</v>
      </c>
    </row>
    <row r="882" spans="1:11" ht="47.25" x14ac:dyDescent="0.25">
      <c r="A882" t="s">
        <v>898</v>
      </c>
      <c r="B882" s="10" t="s">
        <v>324</v>
      </c>
      <c r="C882" s="10" t="s">
        <v>330</v>
      </c>
      <c r="D882" s="60"/>
      <c r="E882" s="60"/>
      <c r="F882" s="60">
        <v>4</v>
      </c>
      <c r="G882" s="60">
        <v>3</v>
      </c>
      <c r="H882" s="60"/>
      <c r="I882" s="60"/>
      <c r="J882" s="22">
        <f>G882+F882</f>
        <v>7</v>
      </c>
      <c r="K882" s="10"/>
    </row>
    <row r="883" spans="1:11" ht="31.5" x14ac:dyDescent="0.25">
      <c r="A883" t="s">
        <v>898</v>
      </c>
      <c r="B883" s="10" t="s">
        <v>458</v>
      </c>
      <c r="C883" s="10" t="s">
        <v>463</v>
      </c>
      <c r="D883" s="60"/>
      <c r="E883" s="60"/>
      <c r="F883" s="60">
        <v>28</v>
      </c>
      <c r="G883" s="60">
        <v>0</v>
      </c>
      <c r="H883" s="60"/>
      <c r="I883" s="60"/>
      <c r="J883" s="22">
        <f>G883+F883</f>
        <v>28</v>
      </c>
      <c r="K883" s="10">
        <v>14</v>
      </c>
    </row>
    <row r="884" spans="1:11" ht="15.75" x14ac:dyDescent="0.25">
      <c r="A884" s="119"/>
      <c r="B884" s="22"/>
      <c r="C884" s="22"/>
      <c r="D884" s="22">
        <f t="shared" ref="D884:K884" si="34">SUM(D728:D883)</f>
        <v>271</v>
      </c>
      <c r="E884" s="22">
        <f t="shared" si="34"/>
        <v>159</v>
      </c>
      <c r="F884" s="22">
        <f t="shared" si="34"/>
        <v>8304</v>
      </c>
      <c r="G884" s="22">
        <f t="shared" si="34"/>
        <v>2178</v>
      </c>
      <c r="H884" s="22">
        <f t="shared" si="34"/>
        <v>33</v>
      </c>
      <c r="I884" s="22">
        <f t="shared" si="34"/>
        <v>2112</v>
      </c>
      <c r="J884" s="22">
        <f t="shared" si="34"/>
        <v>13057</v>
      </c>
      <c r="K884" s="22">
        <f t="shared" si="34"/>
        <v>4134</v>
      </c>
    </row>
    <row r="885" spans="1:11" ht="15.75" x14ac:dyDescent="0.25">
      <c r="A885" s="119"/>
      <c r="B885" s="22"/>
      <c r="C885" s="22"/>
      <c r="D885" s="22">
        <v>271</v>
      </c>
      <c r="E885" s="22">
        <v>159</v>
      </c>
      <c r="F885" s="22">
        <v>8304</v>
      </c>
      <c r="G885" s="22">
        <v>2178</v>
      </c>
      <c r="H885" s="22">
        <v>33</v>
      </c>
      <c r="I885" s="22">
        <v>2112</v>
      </c>
      <c r="J885" s="22">
        <v>13057</v>
      </c>
      <c r="K885" s="22">
        <v>4134</v>
      </c>
    </row>
    <row r="886" spans="1:11" ht="31.5" x14ac:dyDescent="0.25">
      <c r="A886" t="s">
        <v>902</v>
      </c>
      <c r="B886" s="10" t="s">
        <v>66</v>
      </c>
      <c r="C886" s="10" t="s">
        <v>71</v>
      </c>
      <c r="D886" s="60">
        <v>30</v>
      </c>
      <c r="E886" s="60">
        <v>0</v>
      </c>
      <c r="F886" s="60">
        <v>8</v>
      </c>
      <c r="G886" s="60"/>
      <c r="H886" s="60">
        <v>0</v>
      </c>
      <c r="I886" s="60">
        <v>0</v>
      </c>
      <c r="J886" s="22">
        <f>I886+H886+G886+F886+E886+D886</f>
        <v>38</v>
      </c>
      <c r="K886" s="10"/>
    </row>
    <row r="887" spans="1:11" ht="31.5" x14ac:dyDescent="0.25">
      <c r="A887" t="s">
        <v>923</v>
      </c>
      <c r="B887" s="10" t="s">
        <v>816</v>
      </c>
      <c r="C887" s="10" t="s">
        <v>73</v>
      </c>
      <c r="D887" s="60"/>
      <c r="E887" s="60"/>
      <c r="F887" s="60">
        <v>2</v>
      </c>
      <c r="G887" s="60">
        <v>0</v>
      </c>
      <c r="H887" s="60"/>
      <c r="I887" s="60">
        <v>0</v>
      </c>
      <c r="J887" s="22">
        <f>I887+G887+F887</f>
        <v>2</v>
      </c>
      <c r="K887" s="10"/>
    </row>
    <row r="888" spans="1:11" ht="31.5" x14ac:dyDescent="0.25">
      <c r="A888" t="s">
        <v>902</v>
      </c>
      <c r="B888" s="10" t="s">
        <v>66</v>
      </c>
      <c r="C888" s="10" t="s">
        <v>72</v>
      </c>
      <c r="D888" s="60">
        <v>50</v>
      </c>
      <c r="E888" s="60">
        <v>0</v>
      </c>
      <c r="F888" s="60">
        <v>20</v>
      </c>
      <c r="G888" s="60">
        <v>23</v>
      </c>
      <c r="H888" s="60">
        <v>5</v>
      </c>
      <c r="I888" s="60">
        <v>8</v>
      </c>
      <c r="J888" s="22">
        <f>I888+H888+G888+F888+E888+D888</f>
        <v>106</v>
      </c>
      <c r="K888" s="10">
        <v>46</v>
      </c>
    </row>
    <row r="889" spans="1:11" ht="31.5" x14ac:dyDescent="0.25">
      <c r="A889" t="s">
        <v>902</v>
      </c>
      <c r="B889" s="10" t="s">
        <v>66</v>
      </c>
      <c r="C889" s="10" t="s">
        <v>73</v>
      </c>
      <c r="D889" s="60">
        <v>53</v>
      </c>
      <c r="E889" s="60">
        <v>0</v>
      </c>
      <c r="F889" s="60">
        <v>28</v>
      </c>
      <c r="G889" s="60">
        <v>14</v>
      </c>
      <c r="H889" s="60">
        <v>32</v>
      </c>
      <c r="I889" s="60">
        <v>26</v>
      </c>
      <c r="J889" s="22">
        <f>I889+H889+G889+F889+E889+D889</f>
        <v>153</v>
      </c>
      <c r="K889" s="10">
        <v>58</v>
      </c>
    </row>
    <row r="890" spans="1:11" ht="31.5" x14ac:dyDescent="0.25">
      <c r="A890" t="s">
        <v>902</v>
      </c>
      <c r="B890" s="10" t="s">
        <v>78</v>
      </c>
      <c r="C890" s="10" t="s">
        <v>72</v>
      </c>
      <c r="D890" s="60">
        <v>140</v>
      </c>
      <c r="E890" s="60"/>
      <c r="F890" s="60">
        <v>130</v>
      </c>
      <c r="G890" s="60">
        <v>22</v>
      </c>
      <c r="H890" s="60"/>
      <c r="I890" s="60">
        <v>65</v>
      </c>
      <c r="J890" s="22">
        <f>I890+H890+G890+F890+E890+D890</f>
        <v>357</v>
      </c>
      <c r="K890" s="10">
        <v>104</v>
      </c>
    </row>
    <row r="891" spans="1:11" ht="31.5" x14ac:dyDescent="0.25">
      <c r="A891" t="s">
        <v>902</v>
      </c>
      <c r="B891" s="10" t="s">
        <v>107</v>
      </c>
      <c r="C891" s="10" t="s">
        <v>73</v>
      </c>
      <c r="D891" s="60">
        <v>0</v>
      </c>
      <c r="E891" s="60"/>
      <c r="F891" s="60">
        <v>53</v>
      </c>
      <c r="G891" s="60">
        <v>0</v>
      </c>
      <c r="H891" s="60"/>
      <c r="I891" s="60">
        <v>41</v>
      </c>
      <c r="J891" s="22">
        <f>I891+G891+F891+D891</f>
        <v>94</v>
      </c>
      <c r="K891" s="10">
        <v>42</v>
      </c>
    </row>
    <row r="892" spans="1:11" ht="63" x14ac:dyDescent="0.25">
      <c r="A892" t="s">
        <v>902</v>
      </c>
      <c r="B892" s="10" t="s">
        <v>117</v>
      </c>
      <c r="C892" s="10" t="s">
        <v>124</v>
      </c>
      <c r="D892" s="60">
        <v>0</v>
      </c>
      <c r="E892" s="60">
        <v>0</v>
      </c>
      <c r="F892" s="60">
        <v>0</v>
      </c>
      <c r="G892" s="60">
        <v>0</v>
      </c>
      <c r="H892" s="60"/>
      <c r="I892" s="60">
        <v>61</v>
      </c>
      <c r="J892" s="22">
        <f>I892+H892+G892+F892+E892+D892</f>
        <v>61</v>
      </c>
      <c r="K892" s="10">
        <v>18</v>
      </c>
    </row>
    <row r="893" spans="1:11" ht="78.75" x14ac:dyDescent="0.25">
      <c r="A893" t="s">
        <v>902</v>
      </c>
      <c r="B893" s="10" t="s">
        <v>129</v>
      </c>
      <c r="C893" s="10" t="s">
        <v>132</v>
      </c>
      <c r="D893" s="60">
        <v>0</v>
      </c>
      <c r="E893" s="60"/>
      <c r="F893" s="60">
        <v>63</v>
      </c>
      <c r="G893" s="60">
        <v>15</v>
      </c>
      <c r="H893" s="60"/>
      <c r="I893" s="60">
        <v>0</v>
      </c>
      <c r="J893" s="22">
        <f>I893+H893+G893+F893+E893+D893</f>
        <v>78</v>
      </c>
      <c r="K893" s="10">
        <v>24</v>
      </c>
    </row>
    <row r="894" spans="1:11" ht="47.25" x14ac:dyDescent="0.25">
      <c r="A894" t="s">
        <v>902</v>
      </c>
      <c r="B894" s="10" t="s">
        <v>204</v>
      </c>
      <c r="C894" s="10" t="s">
        <v>210</v>
      </c>
      <c r="D894" s="60"/>
      <c r="E894" s="60"/>
      <c r="F894" s="60">
        <v>31</v>
      </c>
      <c r="G894" s="60">
        <v>5</v>
      </c>
      <c r="H894" s="60"/>
      <c r="I894" s="60">
        <v>0</v>
      </c>
      <c r="J894" s="22">
        <f>I894+G894+F894</f>
        <v>36</v>
      </c>
      <c r="K894" s="10">
        <v>3</v>
      </c>
    </row>
    <row r="895" spans="1:11" ht="47.25" x14ac:dyDescent="0.25">
      <c r="A895" t="s">
        <v>902</v>
      </c>
      <c r="B895" s="10" t="s">
        <v>247</v>
      </c>
      <c r="C895" s="10" t="s">
        <v>73</v>
      </c>
      <c r="D895" s="60"/>
      <c r="E895" s="60"/>
      <c r="F895" s="60">
        <v>25</v>
      </c>
      <c r="G895" s="60">
        <v>14</v>
      </c>
      <c r="H895" s="60"/>
      <c r="I895" s="60">
        <v>0</v>
      </c>
      <c r="J895" s="22">
        <f>I895+H895+G895+F895</f>
        <v>39</v>
      </c>
      <c r="K895" s="97">
        <v>9</v>
      </c>
    </row>
    <row r="896" spans="1:11" ht="31.5" x14ac:dyDescent="0.25">
      <c r="A896" t="s">
        <v>902</v>
      </c>
      <c r="B896" s="10" t="s">
        <v>300</v>
      </c>
      <c r="C896" s="10" t="s">
        <v>73</v>
      </c>
      <c r="D896" s="60"/>
      <c r="E896" s="60"/>
      <c r="F896" s="60">
        <v>133</v>
      </c>
      <c r="G896" s="60">
        <v>60</v>
      </c>
      <c r="H896" s="60"/>
      <c r="I896" s="60"/>
      <c r="J896" s="22">
        <f t="shared" ref="J896:J901" si="35">G896+F896</f>
        <v>193</v>
      </c>
      <c r="K896" s="10">
        <v>53</v>
      </c>
    </row>
    <row r="897" spans="1:11" ht="31.5" x14ac:dyDescent="0.25">
      <c r="A897" t="s">
        <v>902</v>
      </c>
      <c r="B897" s="10" t="s">
        <v>300</v>
      </c>
      <c r="C897" s="10" t="s">
        <v>72</v>
      </c>
      <c r="D897" s="60"/>
      <c r="E897" s="60"/>
      <c r="F897" s="60">
        <v>93</v>
      </c>
      <c r="G897" s="60">
        <v>40</v>
      </c>
      <c r="H897" s="60"/>
      <c r="I897" s="60"/>
      <c r="J897" s="22">
        <f t="shared" si="35"/>
        <v>133</v>
      </c>
      <c r="K897" s="10">
        <v>61</v>
      </c>
    </row>
    <row r="898" spans="1:11" ht="31.5" x14ac:dyDescent="0.25">
      <c r="A898" t="s">
        <v>902</v>
      </c>
      <c r="B898" s="10" t="s">
        <v>300</v>
      </c>
      <c r="C898" s="10" t="s">
        <v>293</v>
      </c>
      <c r="D898" s="60"/>
      <c r="E898" s="60"/>
      <c r="F898" s="60">
        <v>38</v>
      </c>
      <c r="G898" s="60">
        <v>0</v>
      </c>
      <c r="H898" s="60"/>
      <c r="I898" s="60"/>
      <c r="J898" s="22">
        <f t="shared" si="35"/>
        <v>38</v>
      </c>
      <c r="K898" s="10">
        <v>0</v>
      </c>
    </row>
    <row r="899" spans="1:11" ht="31.5" x14ac:dyDescent="0.25">
      <c r="A899" t="s">
        <v>902</v>
      </c>
      <c r="B899" s="10" t="s">
        <v>300</v>
      </c>
      <c r="C899" s="10" t="s">
        <v>296</v>
      </c>
      <c r="D899" s="60"/>
      <c r="E899" s="60"/>
      <c r="F899" s="60">
        <v>55</v>
      </c>
      <c r="G899" s="60">
        <v>7</v>
      </c>
      <c r="H899" s="60"/>
      <c r="I899" s="60"/>
      <c r="J899" s="22">
        <f t="shared" si="35"/>
        <v>62</v>
      </c>
      <c r="K899" s="10">
        <v>21</v>
      </c>
    </row>
    <row r="900" spans="1:11" ht="31.5" x14ac:dyDescent="0.25">
      <c r="A900" t="s">
        <v>902</v>
      </c>
      <c r="B900" s="10" t="s">
        <v>324</v>
      </c>
      <c r="C900" s="10" t="s">
        <v>326</v>
      </c>
      <c r="D900" s="60"/>
      <c r="E900" s="60"/>
      <c r="F900" s="60">
        <v>22</v>
      </c>
      <c r="G900" s="60">
        <v>13</v>
      </c>
      <c r="H900" s="60"/>
      <c r="I900" s="60"/>
      <c r="J900" s="22">
        <f t="shared" si="35"/>
        <v>35</v>
      </c>
      <c r="K900" s="10">
        <v>9</v>
      </c>
    </row>
    <row r="901" spans="1:11" ht="31.5" x14ac:dyDescent="0.25">
      <c r="A901" t="s">
        <v>902</v>
      </c>
      <c r="B901" s="10" t="s">
        <v>324</v>
      </c>
      <c r="C901" s="10" t="s">
        <v>327</v>
      </c>
      <c r="D901" s="60"/>
      <c r="E901" s="60"/>
      <c r="F901" s="60">
        <v>3</v>
      </c>
      <c r="G901" s="60">
        <v>31</v>
      </c>
      <c r="H901" s="60"/>
      <c r="I901" s="60"/>
      <c r="J901" s="22">
        <f t="shared" si="35"/>
        <v>34</v>
      </c>
      <c r="K901" s="10">
        <v>15</v>
      </c>
    </row>
    <row r="902" spans="1:11" ht="31.5" x14ac:dyDescent="0.25">
      <c r="A902" t="s">
        <v>902</v>
      </c>
      <c r="B902" s="10" t="s">
        <v>333</v>
      </c>
      <c r="C902" s="10" t="s">
        <v>73</v>
      </c>
      <c r="D902" s="60"/>
      <c r="E902" s="60"/>
      <c r="F902" s="60">
        <v>20</v>
      </c>
      <c r="G902" s="60">
        <v>10</v>
      </c>
      <c r="H902" s="60">
        <v>1</v>
      </c>
      <c r="I902" s="60">
        <v>22</v>
      </c>
      <c r="J902" s="22">
        <f>I902+H902+G902+F902</f>
        <v>53</v>
      </c>
      <c r="K902" s="10">
        <v>23</v>
      </c>
    </row>
    <row r="903" spans="1:11" ht="31.5" x14ac:dyDescent="0.25">
      <c r="A903" t="s">
        <v>902</v>
      </c>
      <c r="B903" s="10" t="s">
        <v>333</v>
      </c>
      <c r="C903" s="10" t="s">
        <v>72</v>
      </c>
      <c r="D903" s="60"/>
      <c r="E903" s="60"/>
      <c r="F903" s="60">
        <v>25</v>
      </c>
      <c r="G903" s="60">
        <v>7</v>
      </c>
      <c r="H903" s="60">
        <v>0</v>
      </c>
      <c r="I903" s="60">
        <v>0</v>
      </c>
      <c r="J903" s="22">
        <f>I903+H903+G903+F903</f>
        <v>32</v>
      </c>
      <c r="K903" s="10">
        <v>10</v>
      </c>
    </row>
    <row r="904" spans="1:11" ht="31.5" x14ac:dyDescent="0.25">
      <c r="A904" t="s">
        <v>902</v>
      </c>
      <c r="B904" s="10" t="s">
        <v>338</v>
      </c>
      <c r="C904" s="10" t="s">
        <v>73</v>
      </c>
      <c r="D904" s="60"/>
      <c r="E904" s="60"/>
      <c r="F904" s="60">
        <v>54</v>
      </c>
      <c r="G904" s="60">
        <v>38</v>
      </c>
      <c r="H904" s="60"/>
      <c r="I904" s="60"/>
      <c r="J904" s="22">
        <f>G904+F904</f>
        <v>92</v>
      </c>
      <c r="K904" s="10">
        <v>38</v>
      </c>
    </row>
    <row r="905" spans="1:11" ht="31.5" x14ac:dyDescent="0.25">
      <c r="A905" t="s">
        <v>902</v>
      </c>
      <c r="B905" s="10" t="s">
        <v>361</v>
      </c>
      <c r="C905" s="10" t="s">
        <v>326</v>
      </c>
      <c r="D905" s="60"/>
      <c r="E905" s="60"/>
      <c r="F905" s="60">
        <v>13</v>
      </c>
      <c r="G905" s="60">
        <v>61</v>
      </c>
      <c r="H905" s="60"/>
      <c r="I905" s="60">
        <v>65</v>
      </c>
      <c r="J905" s="22">
        <f>I905+H905+G905+F905</f>
        <v>139</v>
      </c>
      <c r="K905" s="10">
        <v>47</v>
      </c>
    </row>
    <row r="906" spans="1:11" ht="31.5" x14ac:dyDescent="0.25">
      <c r="A906" t="s">
        <v>902</v>
      </c>
      <c r="B906" s="10" t="s">
        <v>378</v>
      </c>
      <c r="C906" s="10" t="s">
        <v>73</v>
      </c>
      <c r="D906" s="60">
        <v>20</v>
      </c>
      <c r="E906" s="60"/>
      <c r="F906" s="60">
        <v>19</v>
      </c>
      <c r="G906" s="60">
        <v>4</v>
      </c>
      <c r="H906" s="60"/>
      <c r="I906" s="60">
        <v>0</v>
      </c>
      <c r="J906" s="22">
        <f>I906+H906+G906+F906+E906+D906</f>
        <v>43</v>
      </c>
      <c r="K906" s="10"/>
    </row>
    <row r="907" spans="1:11" ht="31.5" x14ac:dyDescent="0.25">
      <c r="A907" t="s">
        <v>902</v>
      </c>
      <c r="B907" s="10" t="s">
        <v>378</v>
      </c>
      <c r="C907" s="10" t="s">
        <v>72</v>
      </c>
      <c r="D907" s="60">
        <v>0</v>
      </c>
      <c r="E907" s="60"/>
      <c r="F907" s="60">
        <v>8</v>
      </c>
      <c r="G907" s="60">
        <v>2</v>
      </c>
      <c r="H907" s="60"/>
      <c r="I907" s="60">
        <v>96</v>
      </c>
      <c r="J907" s="22">
        <f>I907+H907+G907+F907+E907+D907</f>
        <v>106</v>
      </c>
      <c r="K907" s="10">
        <v>51</v>
      </c>
    </row>
    <row r="908" spans="1:11" ht="31.5" x14ac:dyDescent="0.25">
      <c r="A908" t="s">
        <v>902</v>
      </c>
      <c r="B908" s="10" t="s">
        <v>398</v>
      </c>
      <c r="C908" s="10" t="s">
        <v>395</v>
      </c>
      <c r="D908" s="60"/>
      <c r="E908" s="60"/>
      <c r="F908" s="60">
        <v>20</v>
      </c>
      <c r="G908" s="60">
        <v>37</v>
      </c>
      <c r="H908" s="60"/>
      <c r="I908" s="60">
        <v>0</v>
      </c>
      <c r="J908" s="22">
        <f>I908+G908+F908+E908</f>
        <v>57</v>
      </c>
      <c r="K908" s="10">
        <v>17</v>
      </c>
    </row>
    <row r="909" spans="1:11" ht="15.75" x14ac:dyDescent="0.25">
      <c r="A909" t="s">
        <v>902</v>
      </c>
      <c r="B909" s="10" t="s">
        <v>414</v>
      </c>
      <c r="C909" s="10" t="s">
        <v>326</v>
      </c>
      <c r="D909" s="60">
        <v>0</v>
      </c>
      <c r="E909" s="60"/>
      <c r="F909" s="60">
        <v>37</v>
      </c>
      <c r="G909" s="60">
        <v>7</v>
      </c>
      <c r="H909" s="60">
        <v>3</v>
      </c>
      <c r="I909" s="60">
        <v>16</v>
      </c>
      <c r="J909" s="22">
        <f>I909+H909+G909+F909+E909+D909</f>
        <v>63</v>
      </c>
      <c r="K909" s="10">
        <v>15</v>
      </c>
    </row>
    <row r="910" spans="1:11" ht="31.5" x14ac:dyDescent="0.25">
      <c r="A910" t="s">
        <v>902</v>
      </c>
      <c r="B910" s="10" t="s">
        <v>421</v>
      </c>
      <c r="C910" s="10" t="s">
        <v>73</v>
      </c>
      <c r="D910" s="60">
        <v>0</v>
      </c>
      <c r="E910" s="60"/>
      <c r="F910" s="60">
        <v>54</v>
      </c>
      <c r="G910" s="60">
        <v>37</v>
      </c>
      <c r="H910" s="60"/>
      <c r="I910" s="60">
        <v>27</v>
      </c>
      <c r="J910" s="22">
        <f>I910+H910+G910+F910+E910+D910</f>
        <v>118</v>
      </c>
      <c r="K910" s="10">
        <v>48</v>
      </c>
    </row>
    <row r="911" spans="1:11" ht="15.75" x14ac:dyDescent="0.25">
      <c r="A911" t="s">
        <v>902</v>
      </c>
      <c r="B911" s="10" t="s">
        <v>469</v>
      </c>
      <c r="C911" s="10" t="s">
        <v>326</v>
      </c>
      <c r="D911" s="60"/>
      <c r="E911" s="60"/>
      <c r="F911" s="60">
        <v>77</v>
      </c>
      <c r="G911" s="60">
        <v>38</v>
      </c>
      <c r="H911" s="60"/>
      <c r="I911" s="60"/>
      <c r="J911" s="22">
        <f>G911+F911</f>
        <v>115</v>
      </c>
      <c r="K911" s="10">
        <v>32</v>
      </c>
    </row>
    <row r="912" spans="1:11" ht="31.5" x14ac:dyDescent="0.25">
      <c r="A912" t="s">
        <v>902</v>
      </c>
      <c r="B912" s="10" t="s">
        <v>474</v>
      </c>
      <c r="C912" s="10" t="s">
        <v>478</v>
      </c>
      <c r="D912" s="60"/>
      <c r="E912" s="60"/>
      <c r="F912" s="60">
        <v>23</v>
      </c>
      <c r="G912" s="60">
        <v>0</v>
      </c>
      <c r="H912" s="60"/>
      <c r="I912" s="60">
        <v>0</v>
      </c>
      <c r="J912" s="22">
        <f>I912+G912+F912</f>
        <v>23</v>
      </c>
      <c r="K912" s="10"/>
    </row>
    <row r="913" spans="1:11" ht="31.5" x14ac:dyDescent="0.25">
      <c r="A913" t="s">
        <v>902</v>
      </c>
      <c r="B913" s="10" t="s">
        <v>474</v>
      </c>
      <c r="C913" s="10" t="s">
        <v>72</v>
      </c>
      <c r="D913" s="60"/>
      <c r="E913" s="60"/>
      <c r="F913" s="60">
        <v>71</v>
      </c>
      <c r="G913" s="60">
        <v>44</v>
      </c>
      <c r="H913" s="60"/>
      <c r="I913" s="60">
        <v>85</v>
      </c>
      <c r="J913" s="22">
        <f>I913+G913+F913</f>
        <v>200</v>
      </c>
      <c r="K913" s="10">
        <v>73</v>
      </c>
    </row>
    <row r="914" spans="1:11" ht="31.5" x14ac:dyDescent="0.25">
      <c r="A914" t="s">
        <v>902</v>
      </c>
      <c r="B914" s="10" t="s">
        <v>474</v>
      </c>
      <c r="C914" s="10" t="s">
        <v>326</v>
      </c>
      <c r="D914" s="60"/>
      <c r="E914" s="60"/>
      <c r="F914" s="60">
        <v>74</v>
      </c>
      <c r="G914" s="60">
        <v>44</v>
      </c>
      <c r="H914" s="60"/>
      <c r="I914" s="60">
        <v>114</v>
      </c>
      <c r="J914" s="22">
        <f>I914+G914+F914</f>
        <v>232</v>
      </c>
      <c r="K914" s="10">
        <v>84</v>
      </c>
    </row>
    <row r="915" spans="1:11" ht="78.75" x14ac:dyDescent="0.25">
      <c r="A915" t="s">
        <v>902</v>
      </c>
      <c r="B915" s="10" t="s">
        <v>492</v>
      </c>
      <c r="C915" s="10" t="s">
        <v>496</v>
      </c>
      <c r="D915" s="60">
        <v>49</v>
      </c>
      <c r="E915" s="60"/>
      <c r="F915" s="60">
        <v>6</v>
      </c>
      <c r="G915" s="60">
        <v>1</v>
      </c>
      <c r="H915" s="60">
        <v>8</v>
      </c>
      <c r="I915" s="60">
        <v>14</v>
      </c>
      <c r="J915" s="22">
        <f>I915+H915+G915+F915+E915+D915</f>
        <v>78</v>
      </c>
      <c r="K915" s="10">
        <v>20</v>
      </c>
    </row>
    <row r="916" spans="1:11" ht="47.25" x14ac:dyDescent="0.25">
      <c r="A916" t="s">
        <v>902</v>
      </c>
      <c r="B916" s="10" t="s">
        <v>492</v>
      </c>
      <c r="C916" s="10" t="s">
        <v>924</v>
      </c>
      <c r="D916" s="60">
        <v>20</v>
      </c>
      <c r="E916" s="60"/>
      <c r="F916" s="60">
        <v>27</v>
      </c>
      <c r="G916" s="60">
        <v>10</v>
      </c>
      <c r="H916" s="60">
        <v>7</v>
      </c>
      <c r="I916" s="60">
        <v>17</v>
      </c>
      <c r="J916" s="22">
        <f>I916+H916+G916+F916+E916+D916</f>
        <v>81</v>
      </c>
      <c r="K916" s="10">
        <v>17</v>
      </c>
    </row>
    <row r="917" spans="1:11" ht="24" x14ac:dyDescent="0.25">
      <c r="A917" t="s">
        <v>902</v>
      </c>
      <c r="B917" s="30" t="s">
        <v>829</v>
      </c>
      <c r="C917" s="10" t="s">
        <v>326</v>
      </c>
      <c r="D917" s="60"/>
      <c r="E917" s="60"/>
      <c r="F917" s="60">
        <v>0</v>
      </c>
      <c r="G917" s="60">
        <v>14</v>
      </c>
      <c r="H917" s="60"/>
      <c r="I917" s="60"/>
      <c r="J917" s="16">
        <f>G917+F917</f>
        <v>14</v>
      </c>
      <c r="K917" s="10">
        <v>0</v>
      </c>
    </row>
    <row r="918" spans="1:11" ht="31.5" x14ac:dyDescent="0.25">
      <c r="A918" t="s">
        <v>902</v>
      </c>
      <c r="B918" s="10" t="s">
        <v>537</v>
      </c>
      <c r="C918" s="10" t="s">
        <v>73</v>
      </c>
      <c r="D918" s="60">
        <v>72</v>
      </c>
      <c r="E918" s="60"/>
      <c r="F918" s="60">
        <v>26</v>
      </c>
      <c r="G918" s="60"/>
      <c r="H918" s="60"/>
      <c r="I918" s="60">
        <v>33</v>
      </c>
      <c r="J918" s="22">
        <f>I918+H918+G918+F918+E918+D918</f>
        <v>131</v>
      </c>
      <c r="K918" s="10">
        <v>21</v>
      </c>
    </row>
    <row r="919" spans="1:11" ht="31.5" x14ac:dyDescent="0.25">
      <c r="A919" t="s">
        <v>902</v>
      </c>
      <c r="B919" s="10" t="s">
        <v>541</v>
      </c>
      <c r="C919" s="10" t="s">
        <v>551</v>
      </c>
      <c r="D919" s="60"/>
      <c r="E919" s="60"/>
      <c r="F919" s="60">
        <v>51</v>
      </c>
      <c r="G919" s="60">
        <v>13</v>
      </c>
      <c r="H919" s="60"/>
      <c r="I919" s="60">
        <v>0</v>
      </c>
      <c r="J919" s="22">
        <f>I919+G919+F919+E919+D919</f>
        <v>64</v>
      </c>
      <c r="K919" s="10">
        <v>27</v>
      </c>
    </row>
    <row r="920" spans="1:11" ht="47.25" x14ac:dyDescent="0.25">
      <c r="A920" t="s">
        <v>902</v>
      </c>
      <c r="B920" s="10" t="s">
        <v>541</v>
      </c>
      <c r="C920" s="10" t="s">
        <v>552</v>
      </c>
      <c r="D920" s="60">
        <v>0</v>
      </c>
      <c r="E920" s="60">
        <v>0</v>
      </c>
      <c r="F920" s="60">
        <v>57</v>
      </c>
      <c r="G920" s="60">
        <v>26</v>
      </c>
      <c r="H920" s="60"/>
      <c r="I920" s="60">
        <v>53</v>
      </c>
      <c r="J920" s="22">
        <f>I920+G920+F920+E920+D920</f>
        <v>136</v>
      </c>
      <c r="K920" s="10">
        <v>57</v>
      </c>
    </row>
    <row r="921" spans="1:11" ht="31.5" x14ac:dyDescent="0.25">
      <c r="A921" t="s">
        <v>902</v>
      </c>
      <c r="B921" s="10" t="s">
        <v>574</v>
      </c>
      <c r="C921" s="10" t="s">
        <v>73</v>
      </c>
      <c r="D921" s="60"/>
      <c r="E921" s="60"/>
      <c r="F921" s="60">
        <v>16</v>
      </c>
      <c r="G921" s="60">
        <v>63</v>
      </c>
      <c r="H921" s="60"/>
      <c r="I921" s="60">
        <v>45</v>
      </c>
      <c r="J921" s="22">
        <f>I921+G921+F921</f>
        <v>124</v>
      </c>
      <c r="K921" s="10">
        <v>54</v>
      </c>
    </row>
    <row r="922" spans="1:11" ht="31.5" x14ac:dyDescent="0.25">
      <c r="A922" t="s">
        <v>902</v>
      </c>
      <c r="B922" s="10" t="s">
        <v>574</v>
      </c>
      <c r="C922" s="10" t="s">
        <v>72</v>
      </c>
      <c r="D922" s="60"/>
      <c r="E922" s="60"/>
      <c r="F922" s="60">
        <v>5</v>
      </c>
      <c r="G922" s="60">
        <v>0</v>
      </c>
      <c r="H922" s="60"/>
      <c r="I922" s="60">
        <v>0</v>
      </c>
      <c r="J922" s="22">
        <f>I922+G922+F922</f>
        <v>5</v>
      </c>
      <c r="K922" s="10">
        <v>0</v>
      </c>
    </row>
    <row r="923" spans="1:11" ht="15.75" x14ac:dyDescent="0.25">
      <c r="A923" t="s">
        <v>902</v>
      </c>
      <c r="B923" s="10" t="s">
        <v>647</v>
      </c>
      <c r="C923" s="10" t="s">
        <v>326</v>
      </c>
      <c r="D923" s="60"/>
      <c r="E923" s="60"/>
      <c r="F923" s="60">
        <v>18</v>
      </c>
      <c r="G923" s="60">
        <v>61</v>
      </c>
      <c r="H923" s="60"/>
      <c r="I923" s="60"/>
      <c r="J923" s="22">
        <f>I923+G923+F923</f>
        <v>79</v>
      </c>
      <c r="K923" s="10">
        <v>42</v>
      </c>
    </row>
    <row r="924" spans="1:11" ht="15.75" x14ac:dyDescent="0.25">
      <c r="A924" t="s">
        <v>902</v>
      </c>
      <c r="B924" s="10" t="s">
        <v>712</v>
      </c>
      <c r="C924" s="10" t="s">
        <v>326</v>
      </c>
      <c r="D924" s="60"/>
      <c r="E924" s="60"/>
      <c r="F924" s="60">
        <v>0</v>
      </c>
      <c r="G924" s="60">
        <v>29</v>
      </c>
      <c r="H924" s="60"/>
      <c r="I924" s="60"/>
      <c r="J924" s="22">
        <f>G924+F924</f>
        <v>29</v>
      </c>
      <c r="K924" s="10">
        <v>16</v>
      </c>
    </row>
    <row r="925" spans="1:11" ht="31.5" x14ac:dyDescent="0.25">
      <c r="A925" t="s">
        <v>902</v>
      </c>
      <c r="B925" s="10" t="s">
        <v>760</v>
      </c>
      <c r="C925" s="10" t="s">
        <v>73</v>
      </c>
      <c r="D925" s="60"/>
      <c r="E925" s="60"/>
      <c r="F925" s="60">
        <v>0</v>
      </c>
      <c r="G925" s="60">
        <v>0</v>
      </c>
      <c r="H925" s="60"/>
      <c r="I925" s="60">
        <v>0</v>
      </c>
      <c r="J925" s="22">
        <f>I925+G925+F925</f>
        <v>0</v>
      </c>
      <c r="K925" s="10"/>
    </row>
    <row r="926" spans="1:11" ht="15.75" x14ac:dyDescent="0.25">
      <c r="A926" t="s">
        <v>902</v>
      </c>
      <c r="B926" s="10" t="s">
        <v>808</v>
      </c>
      <c r="C926" s="10" t="s">
        <v>326</v>
      </c>
      <c r="D926" s="60"/>
      <c r="E926" s="60"/>
      <c r="F926" s="60">
        <v>64</v>
      </c>
      <c r="G926" s="60"/>
      <c r="H926" s="60"/>
      <c r="I926" s="60">
        <v>41</v>
      </c>
      <c r="J926" s="22">
        <f>I926+F926</f>
        <v>105</v>
      </c>
      <c r="K926" s="10">
        <v>29</v>
      </c>
    </row>
    <row r="927" spans="1:11" ht="15.75" x14ac:dyDescent="0.25">
      <c r="A927" s="119"/>
      <c r="B927" s="22"/>
      <c r="C927" s="22"/>
      <c r="D927" s="22">
        <f t="shared" ref="D927:K927" si="36">SUM(D886:D926)</f>
        <v>434</v>
      </c>
      <c r="E927" s="22">
        <f t="shared" si="36"/>
        <v>0</v>
      </c>
      <c r="F927" s="22">
        <f t="shared" si="36"/>
        <v>1469</v>
      </c>
      <c r="G927" s="22">
        <f t="shared" si="36"/>
        <v>790</v>
      </c>
      <c r="H927" s="22">
        <f t="shared" si="36"/>
        <v>56</v>
      </c>
      <c r="I927" s="22">
        <f t="shared" si="36"/>
        <v>829</v>
      </c>
      <c r="J927" s="22">
        <f t="shared" si="36"/>
        <v>3578</v>
      </c>
      <c r="K927" s="22">
        <f t="shared" si="36"/>
        <v>1184</v>
      </c>
    </row>
    <row r="928" spans="1:11" x14ac:dyDescent="0.25">
      <c r="D928">
        <f t="shared" ref="D928:K928" si="37">D927+D884+D727+D720+D697+D677+D625+D597+D593+D564+D558+D513+D467+D336+D303+D216+D211+D86+D63+D35+D10</f>
        <v>6114</v>
      </c>
      <c r="E928">
        <f t="shared" si="37"/>
        <v>5571</v>
      </c>
      <c r="F928">
        <f t="shared" si="37"/>
        <v>41449</v>
      </c>
      <c r="G928">
        <f t="shared" si="37"/>
        <v>28358</v>
      </c>
      <c r="H928">
        <f t="shared" si="37"/>
        <v>725</v>
      </c>
      <c r="I928">
        <f t="shared" si="37"/>
        <v>13774</v>
      </c>
      <c r="J928">
        <f t="shared" si="37"/>
        <v>95991</v>
      </c>
      <c r="K928">
        <f t="shared" si="37"/>
        <v>28943</v>
      </c>
    </row>
    <row r="929" spans="4:11" x14ac:dyDescent="0.25">
      <c r="D929" s="91">
        <v>6114</v>
      </c>
      <c r="E929" s="91">
        <v>5571</v>
      </c>
      <c r="F929" s="91">
        <v>41449</v>
      </c>
      <c r="G929" s="91">
        <v>28358</v>
      </c>
      <c r="H929" s="91">
        <v>725</v>
      </c>
      <c r="I929" s="91">
        <v>13774</v>
      </c>
      <c r="J929" s="2">
        <v>95991</v>
      </c>
      <c r="K929" s="2">
        <v>28943</v>
      </c>
    </row>
  </sheetData>
  <sortState ref="A2:K891">
    <sortCondition ref="A2:A891"/>
  </sortState>
  <mergeCells count="9">
    <mergeCell ref="K1:K3"/>
    <mergeCell ref="D2:E2"/>
    <mergeCell ref="F2:G2"/>
    <mergeCell ref="H2:I2"/>
    <mergeCell ref="A1:A3"/>
    <mergeCell ref="B1:B3"/>
    <mergeCell ref="C1:C3"/>
    <mergeCell ref="D1:I1"/>
    <mergeCell ref="J1:J3"/>
  </mergeCells>
  <hyperlinks>
    <hyperlink ref="C73" display="Дизайн (по отраслям)"/>
    <hyperlink ref="C654" display="Организация перевозок и управление на автомобильном транспорте"/>
    <hyperlink ref="C247" display="Техническое обслуживание средств вычислительной техники и компьютерных сетей"/>
    <hyperlink ref="C775" display="Экономика и бухгалтерский учет (по отраслям)"/>
    <hyperlink ref="C904" display="Электроснабжение (по отраслям)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3"/>
  <sheetViews>
    <sheetView workbookViewId="0">
      <selection activeCell="B2" sqref="B2:J4"/>
    </sheetView>
  </sheetViews>
  <sheetFormatPr defaultRowHeight="15" x14ac:dyDescent="0.25"/>
  <cols>
    <col min="2" max="2" width="29.42578125" customWidth="1"/>
  </cols>
  <sheetData>
    <row r="2" spans="1:10" x14ac:dyDescent="0.25">
      <c r="A2" s="219" t="s">
        <v>929</v>
      </c>
      <c r="B2" s="206" t="s">
        <v>18</v>
      </c>
      <c r="C2" s="216" t="s">
        <v>0</v>
      </c>
      <c r="D2" s="217"/>
      <c r="E2" s="217"/>
      <c r="F2" s="217"/>
      <c r="G2" s="217"/>
      <c r="H2" s="218"/>
      <c r="I2" s="209" t="s">
        <v>51</v>
      </c>
      <c r="J2" s="212" t="s">
        <v>19</v>
      </c>
    </row>
    <row r="3" spans="1:10" ht="15.75" x14ac:dyDescent="0.25">
      <c r="A3" s="219"/>
      <c r="B3" s="207"/>
      <c r="C3" s="215" t="s">
        <v>844</v>
      </c>
      <c r="D3" s="215"/>
      <c r="E3" s="215" t="s">
        <v>846</v>
      </c>
      <c r="F3" s="215"/>
      <c r="G3" s="215" t="s">
        <v>847</v>
      </c>
      <c r="H3" s="215"/>
      <c r="I3" s="210"/>
      <c r="J3" s="213"/>
    </row>
    <row r="4" spans="1:10" ht="43.5" x14ac:dyDescent="0.25">
      <c r="A4" s="219"/>
      <c r="B4" s="208"/>
      <c r="C4" s="134" t="s">
        <v>843</v>
      </c>
      <c r="D4" s="134" t="s">
        <v>849</v>
      </c>
      <c r="E4" s="134" t="s">
        <v>843</v>
      </c>
      <c r="F4" s="134" t="s">
        <v>849</v>
      </c>
      <c r="G4" s="134" t="s">
        <v>843</v>
      </c>
      <c r="H4" s="134" t="s">
        <v>849</v>
      </c>
      <c r="I4" s="211"/>
      <c r="J4" s="214"/>
    </row>
    <row r="5" spans="1:10" ht="31.5" x14ac:dyDescent="0.25">
      <c r="A5" t="s">
        <v>910</v>
      </c>
      <c r="B5" s="10" t="s">
        <v>126</v>
      </c>
      <c r="C5" s="60">
        <v>0</v>
      </c>
      <c r="D5" s="60">
        <v>0</v>
      </c>
      <c r="E5" s="60">
        <v>224</v>
      </c>
      <c r="F5" s="60">
        <v>91</v>
      </c>
      <c r="G5" s="60"/>
      <c r="H5" s="60">
        <v>66</v>
      </c>
      <c r="I5" s="22">
        <f>H5+G5+F5+E5+D5+C5</f>
        <v>381</v>
      </c>
      <c r="J5" s="10">
        <v>119</v>
      </c>
    </row>
    <row r="6" spans="1:10" ht="15.75" x14ac:dyDescent="0.25">
      <c r="A6" t="s">
        <v>910</v>
      </c>
      <c r="B6" s="10" t="s">
        <v>251</v>
      </c>
      <c r="C6" s="60"/>
      <c r="D6" s="60"/>
      <c r="E6" s="60">
        <v>72</v>
      </c>
      <c r="F6" s="60">
        <v>52</v>
      </c>
      <c r="G6" s="60"/>
      <c r="H6" s="60">
        <v>0</v>
      </c>
      <c r="I6" s="22">
        <f>H6+G6+F6+E6</f>
        <v>124</v>
      </c>
      <c r="J6" s="10">
        <v>61</v>
      </c>
    </row>
    <row r="7" spans="1:10" ht="15.75" x14ac:dyDescent="0.25">
      <c r="A7" s="119"/>
      <c r="B7" s="22"/>
      <c r="C7" s="22">
        <f>SUM(C5:C6)</f>
        <v>0</v>
      </c>
      <c r="D7" s="22">
        <f>SUM(D5:D6)</f>
        <v>0</v>
      </c>
      <c r="E7" s="22">
        <f>SUM(E5:E6)</f>
        <v>296</v>
      </c>
      <c r="F7" s="22">
        <f>SUM(F5:F6)</f>
        <v>143</v>
      </c>
      <c r="G7" s="22"/>
      <c r="H7" s="22">
        <f>SUM(H5:H6)</f>
        <v>66</v>
      </c>
      <c r="I7" s="22">
        <f>SUM(I5:I6)</f>
        <v>505</v>
      </c>
      <c r="J7" s="22">
        <f>SUM(J5:J6)</f>
        <v>180</v>
      </c>
    </row>
    <row r="8" spans="1:10" ht="15.75" x14ac:dyDescent="0.25">
      <c r="A8" s="119"/>
      <c r="B8" s="22"/>
      <c r="C8" s="22">
        <v>0</v>
      </c>
      <c r="D8" s="22">
        <v>0</v>
      </c>
      <c r="E8" s="22">
        <v>296</v>
      </c>
      <c r="F8" s="22">
        <v>143</v>
      </c>
      <c r="G8" s="22"/>
      <c r="H8" s="22">
        <v>66</v>
      </c>
      <c r="I8" s="22">
        <v>505</v>
      </c>
      <c r="J8" s="22">
        <v>180</v>
      </c>
    </row>
    <row r="9" spans="1:10" ht="31.5" x14ac:dyDescent="0.25">
      <c r="A9" t="s">
        <v>903</v>
      </c>
      <c r="B9" s="10" t="s">
        <v>535</v>
      </c>
      <c r="C9" s="60">
        <v>0</v>
      </c>
      <c r="D9" s="60"/>
      <c r="E9" s="60">
        <v>18</v>
      </c>
      <c r="F9" s="60"/>
      <c r="G9" s="60"/>
      <c r="H9" s="60">
        <v>72</v>
      </c>
      <c r="I9" s="22">
        <f>H9+E9+C9</f>
        <v>90</v>
      </c>
      <c r="J9" s="10"/>
    </row>
    <row r="10" spans="1:10" ht="63" x14ac:dyDescent="0.25">
      <c r="A10" t="s">
        <v>903</v>
      </c>
      <c r="B10" s="10" t="s">
        <v>500</v>
      </c>
      <c r="C10" s="60">
        <v>0</v>
      </c>
      <c r="D10" s="60"/>
      <c r="E10" s="60">
        <v>0</v>
      </c>
      <c r="F10" s="60">
        <v>0</v>
      </c>
      <c r="G10" s="60">
        <v>3</v>
      </c>
      <c r="H10" s="60">
        <v>12</v>
      </c>
      <c r="I10" s="22">
        <f>H10+G10+F10+E10+D10+C10</f>
        <v>15</v>
      </c>
      <c r="J10" s="10">
        <v>10</v>
      </c>
    </row>
    <row r="11" spans="1:10" ht="15.75" x14ac:dyDescent="0.25">
      <c r="A11" t="s">
        <v>903</v>
      </c>
      <c r="B11" s="10" t="s">
        <v>684</v>
      </c>
      <c r="C11" s="60"/>
      <c r="D11" s="60"/>
      <c r="E11" s="60">
        <v>109</v>
      </c>
      <c r="F11" s="60">
        <v>62</v>
      </c>
      <c r="G11" s="60">
        <v>70</v>
      </c>
      <c r="H11" s="60">
        <v>24</v>
      </c>
      <c r="I11" s="22">
        <v>265</v>
      </c>
      <c r="J11" s="10">
        <v>110</v>
      </c>
    </row>
    <row r="12" spans="1:10" ht="31.5" x14ac:dyDescent="0.25">
      <c r="A12" t="s">
        <v>903</v>
      </c>
      <c r="B12" s="10" t="s">
        <v>721</v>
      </c>
      <c r="C12" s="60"/>
      <c r="D12" s="60"/>
      <c r="E12" s="60">
        <v>78</v>
      </c>
      <c r="F12" s="60">
        <v>34</v>
      </c>
      <c r="G12" s="60">
        <v>0</v>
      </c>
      <c r="H12" s="60">
        <v>0</v>
      </c>
      <c r="I12" s="22">
        <f>H12+G12+F12+E12</f>
        <v>112</v>
      </c>
      <c r="J12" s="10">
        <v>30</v>
      </c>
    </row>
    <row r="13" spans="1:10" ht="15.75" x14ac:dyDescent="0.25">
      <c r="A13" t="s">
        <v>903</v>
      </c>
      <c r="B13" s="10" t="s">
        <v>74</v>
      </c>
      <c r="C13" s="60">
        <v>19</v>
      </c>
      <c r="D13" s="60">
        <v>0</v>
      </c>
      <c r="E13" s="60">
        <v>212</v>
      </c>
      <c r="F13" s="60">
        <v>142</v>
      </c>
      <c r="G13" s="60">
        <v>3</v>
      </c>
      <c r="H13" s="60">
        <v>59</v>
      </c>
      <c r="I13" s="22">
        <f>H13+G13+F13+E13+D13+C13</f>
        <v>435</v>
      </c>
      <c r="J13" s="10">
        <v>141</v>
      </c>
    </row>
    <row r="14" spans="1:10" ht="15.75" x14ac:dyDescent="0.25">
      <c r="A14" t="s">
        <v>903</v>
      </c>
      <c r="B14" s="10" t="s">
        <v>475</v>
      </c>
      <c r="C14" s="60">
        <v>0</v>
      </c>
      <c r="D14" s="60"/>
      <c r="E14" s="60">
        <v>41</v>
      </c>
      <c r="F14" s="60">
        <v>16</v>
      </c>
      <c r="G14" s="60"/>
      <c r="H14" s="60">
        <v>75</v>
      </c>
      <c r="I14" s="22">
        <f>H14+F14+E14</f>
        <v>132</v>
      </c>
      <c r="J14" s="10">
        <v>64</v>
      </c>
    </row>
    <row r="15" spans="1:10" ht="47.25" x14ac:dyDescent="0.25">
      <c r="A15" t="s">
        <v>903</v>
      </c>
      <c r="B15" s="10" t="s">
        <v>495</v>
      </c>
      <c r="C15" s="60">
        <v>41</v>
      </c>
      <c r="D15" s="60"/>
      <c r="E15" s="60">
        <v>1</v>
      </c>
      <c r="F15" s="60">
        <v>2</v>
      </c>
      <c r="G15" s="60">
        <v>2</v>
      </c>
      <c r="H15" s="60">
        <v>43</v>
      </c>
      <c r="I15" s="22">
        <f>H15+G15+F15+E15+D15+C15</f>
        <v>89</v>
      </c>
      <c r="J15" s="10">
        <v>16</v>
      </c>
    </row>
    <row r="16" spans="1:10" ht="24.75" customHeight="1" x14ac:dyDescent="0.25">
      <c r="A16" t="s">
        <v>903</v>
      </c>
      <c r="B16" s="10" t="s">
        <v>236</v>
      </c>
      <c r="C16" s="60">
        <v>57</v>
      </c>
      <c r="D16" s="60"/>
      <c r="E16" s="60">
        <v>96</v>
      </c>
      <c r="F16" s="60">
        <v>40</v>
      </c>
      <c r="G16" s="60"/>
      <c r="H16" s="60">
        <v>0</v>
      </c>
      <c r="I16" s="22">
        <f>SUM(C16:H16)</f>
        <v>193</v>
      </c>
      <c r="J16" s="97">
        <v>68</v>
      </c>
    </row>
    <row r="17" spans="1:10" ht="47.25" x14ac:dyDescent="0.25">
      <c r="A17" t="s">
        <v>903</v>
      </c>
      <c r="B17" s="10" t="s">
        <v>504</v>
      </c>
      <c r="C17" s="60">
        <v>94</v>
      </c>
      <c r="D17" s="60"/>
      <c r="E17" s="60">
        <v>109</v>
      </c>
      <c r="F17" s="60">
        <v>0</v>
      </c>
      <c r="G17" s="60">
        <v>8</v>
      </c>
      <c r="H17" s="60">
        <v>149</v>
      </c>
      <c r="I17" s="22">
        <f>H17+G17+F17+E17+D17+C17</f>
        <v>360</v>
      </c>
      <c r="J17" s="10">
        <v>126</v>
      </c>
    </row>
    <row r="18" spans="1:10" ht="47.25" x14ac:dyDescent="0.25">
      <c r="A18" t="s">
        <v>903</v>
      </c>
      <c r="B18" s="10" t="s">
        <v>328</v>
      </c>
      <c r="C18" s="60"/>
      <c r="D18" s="60"/>
      <c r="E18" s="60">
        <v>25</v>
      </c>
      <c r="F18" s="60">
        <v>10</v>
      </c>
      <c r="G18" s="60"/>
      <c r="H18" s="60"/>
      <c r="I18" s="22">
        <f>F18+E18</f>
        <v>35</v>
      </c>
      <c r="J18" s="10">
        <v>17</v>
      </c>
    </row>
    <row r="19" spans="1:10" ht="63" x14ac:dyDescent="0.25">
      <c r="A19" t="s">
        <v>903</v>
      </c>
      <c r="B19" s="10" t="s">
        <v>685</v>
      </c>
      <c r="C19" s="60"/>
      <c r="D19" s="60"/>
      <c r="E19" s="60">
        <v>24</v>
      </c>
      <c r="F19" s="60">
        <v>4</v>
      </c>
      <c r="G19" s="60"/>
      <c r="H19" s="60"/>
      <c r="I19" s="22">
        <f>F19+E19</f>
        <v>28</v>
      </c>
      <c r="J19" s="10">
        <v>0</v>
      </c>
    </row>
    <row r="20" spans="1:10" ht="15.75" x14ac:dyDescent="0.25">
      <c r="A20" s="119"/>
      <c r="B20" s="22"/>
      <c r="C20" s="22">
        <f t="shared" ref="C20:J20" si="0">SUM(C9:C19)</f>
        <v>211</v>
      </c>
      <c r="D20" s="22">
        <f t="shared" si="0"/>
        <v>0</v>
      </c>
      <c r="E20" s="22">
        <f t="shared" si="0"/>
        <v>713</v>
      </c>
      <c r="F20" s="22">
        <f t="shared" si="0"/>
        <v>310</v>
      </c>
      <c r="G20" s="22">
        <f t="shared" si="0"/>
        <v>86</v>
      </c>
      <c r="H20" s="22">
        <f t="shared" si="0"/>
        <v>434</v>
      </c>
      <c r="I20" s="22">
        <f t="shared" si="0"/>
        <v>1754</v>
      </c>
      <c r="J20" s="22">
        <f t="shared" si="0"/>
        <v>582</v>
      </c>
    </row>
    <row r="21" spans="1:10" ht="15.75" x14ac:dyDescent="0.25">
      <c r="A21" s="119"/>
      <c r="B21" s="22"/>
      <c r="C21" s="22">
        <v>211</v>
      </c>
      <c r="D21" s="22">
        <v>0</v>
      </c>
      <c r="E21" s="22">
        <v>713</v>
      </c>
      <c r="F21" s="22">
        <v>310</v>
      </c>
      <c r="G21" s="22">
        <v>86</v>
      </c>
      <c r="H21" s="22">
        <v>434</v>
      </c>
      <c r="I21" s="22">
        <v>1754</v>
      </c>
      <c r="J21" s="22">
        <v>582</v>
      </c>
    </row>
    <row r="22" spans="1:10" ht="47.25" x14ac:dyDescent="0.25">
      <c r="A22" t="s">
        <v>915</v>
      </c>
      <c r="B22" s="10" t="s">
        <v>459</v>
      </c>
      <c r="C22" s="60"/>
      <c r="D22" s="60"/>
      <c r="E22" s="60">
        <v>60</v>
      </c>
      <c r="F22" s="60">
        <v>0</v>
      </c>
      <c r="G22" s="60"/>
      <c r="H22" s="60"/>
      <c r="I22" s="22">
        <f>F22+E22</f>
        <v>60</v>
      </c>
      <c r="J22" s="10">
        <v>24</v>
      </c>
    </row>
    <row r="23" spans="1:10" ht="15.75" x14ac:dyDescent="0.25">
      <c r="A23" t="s">
        <v>915</v>
      </c>
      <c r="B23" s="10" t="s">
        <v>222</v>
      </c>
      <c r="C23" s="60">
        <v>0</v>
      </c>
      <c r="D23" s="60">
        <v>0</v>
      </c>
      <c r="E23" s="60">
        <v>2143</v>
      </c>
      <c r="F23" s="60">
        <v>407</v>
      </c>
      <c r="G23" s="60">
        <v>0</v>
      </c>
      <c r="H23" s="60">
        <v>0</v>
      </c>
      <c r="I23" s="22">
        <v>2550</v>
      </c>
      <c r="J23" s="60">
        <v>779</v>
      </c>
    </row>
    <row r="24" spans="1:10" ht="15.75" x14ac:dyDescent="0.25">
      <c r="A24" t="s">
        <v>915</v>
      </c>
      <c r="B24" s="10" t="s">
        <v>740</v>
      </c>
      <c r="C24" s="60"/>
      <c r="D24" s="60"/>
      <c r="E24" s="60">
        <v>48</v>
      </c>
      <c r="F24" s="60">
        <v>3</v>
      </c>
      <c r="G24" s="60"/>
      <c r="H24" s="60"/>
      <c r="I24" s="22">
        <f>F24+E24</f>
        <v>51</v>
      </c>
      <c r="J24" s="10">
        <v>18</v>
      </c>
    </row>
    <row r="25" spans="1:10" ht="15.75" x14ac:dyDescent="0.25">
      <c r="A25" t="s">
        <v>915</v>
      </c>
      <c r="B25" s="10" t="s">
        <v>228</v>
      </c>
      <c r="C25" s="60">
        <v>0</v>
      </c>
      <c r="D25" s="60">
        <v>0</v>
      </c>
      <c r="E25" s="60">
        <v>349</v>
      </c>
      <c r="F25" s="60">
        <v>123</v>
      </c>
      <c r="G25" s="60">
        <v>0</v>
      </c>
      <c r="H25" s="60">
        <v>152</v>
      </c>
      <c r="I25" s="22">
        <v>624</v>
      </c>
      <c r="J25" s="60">
        <v>204</v>
      </c>
    </row>
    <row r="26" spans="1:10" ht="15.75" x14ac:dyDescent="0.25">
      <c r="A26" t="s">
        <v>915</v>
      </c>
      <c r="B26" s="10" t="s">
        <v>280</v>
      </c>
      <c r="C26" s="60"/>
      <c r="D26" s="60"/>
      <c r="E26" s="60">
        <v>83</v>
      </c>
      <c r="F26" s="60">
        <v>7</v>
      </c>
      <c r="G26" s="60"/>
      <c r="H26" s="60"/>
      <c r="I26" s="22">
        <f>F26+E26</f>
        <v>90</v>
      </c>
      <c r="J26" s="10">
        <v>17</v>
      </c>
    </row>
    <row r="27" spans="1:10" ht="15.75" x14ac:dyDescent="0.25">
      <c r="A27" s="119"/>
      <c r="B27" s="22"/>
      <c r="C27" s="22">
        <f>SUM(C22:C26)</f>
        <v>0</v>
      </c>
      <c r="D27" s="22"/>
      <c r="E27" s="22">
        <f>SUM(E22:E26)</f>
        <v>2683</v>
      </c>
      <c r="F27" s="22">
        <f>SUM(F22:F26)</f>
        <v>540</v>
      </c>
      <c r="G27" s="22"/>
      <c r="H27" s="22">
        <f>SUM(H22:H26)</f>
        <v>152</v>
      </c>
      <c r="I27" s="22">
        <f>SUM(I22:I26)</f>
        <v>3375</v>
      </c>
      <c r="J27" s="22">
        <f>SUM(J22:J26)</f>
        <v>1042</v>
      </c>
    </row>
    <row r="28" spans="1:10" ht="15.75" x14ac:dyDescent="0.25">
      <c r="A28" s="119"/>
      <c r="B28" s="22"/>
      <c r="C28" s="22">
        <v>0</v>
      </c>
      <c r="D28" s="22"/>
      <c r="E28" s="22">
        <v>2683</v>
      </c>
      <c r="F28" s="22">
        <v>540</v>
      </c>
      <c r="G28" s="22"/>
      <c r="H28" s="22">
        <v>152</v>
      </c>
      <c r="I28" s="22">
        <v>3375</v>
      </c>
      <c r="J28" s="22">
        <v>1042</v>
      </c>
    </row>
    <row r="29" spans="1:10" ht="15.75" x14ac:dyDescent="0.25">
      <c r="A29" t="s">
        <v>922</v>
      </c>
      <c r="B29" s="10" t="s">
        <v>925</v>
      </c>
      <c r="C29" s="60">
        <v>145</v>
      </c>
      <c r="D29" s="60">
        <v>8</v>
      </c>
      <c r="E29" s="60">
        <v>1180</v>
      </c>
      <c r="F29" s="60">
        <v>79</v>
      </c>
      <c r="G29" s="60">
        <v>0</v>
      </c>
      <c r="H29" s="60">
        <v>0</v>
      </c>
      <c r="I29" s="22">
        <v>1412</v>
      </c>
      <c r="J29" s="60">
        <v>359</v>
      </c>
    </row>
    <row r="30" spans="1:10" ht="31.5" x14ac:dyDescent="0.25">
      <c r="A30" t="s">
        <v>922</v>
      </c>
      <c r="B30" s="10" t="s">
        <v>594</v>
      </c>
      <c r="C30" s="60"/>
      <c r="D30" s="60"/>
      <c r="E30" s="60">
        <v>69</v>
      </c>
      <c r="F30" s="60"/>
      <c r="G30" s="60"/>
      <c r="H30" s="60"/>
      <c r="I30" s="22">
        <f>E30</f>
        <v>69</v>
      </c>
      <c r="J30" s="10"/>
    </row>
    <row r="31" spans="1:10" ht="31.5" x14ac:dyDescent="0.25">
      <c r="A31" t="s">
        <v>922</v>
      </c>
      <c r="B31" s="10" t="s">
        <v>591</v>
      </c>
      <c r="C31" s="60"/>
      <c r="D31" s="60"/>
      <c r="E31" s="60">
        <v>32</v>
      </c>
      <c r="F31" s="60"/>
      <c r="G31" s="60"/>
      <c r="H31" s="60"/>
      <c r="I31" s="22">
        <f>E31</f>
        <v>32</v>
      </c>
      <c r="J31" s="10"/>
    </row>
    <row r="32" spans="1:10" ht="15.75" x14ac:dyDescent="0.25">
      <c r="A32" s="119"/>
      <c r="B32" s="22"/>
      <c r="C32" s="15">
        <f>SUM(C29:C31)</f>
        <v>145</v>
      </c>
      <c r="D32" s="121">
        <f>SUM(D29:D31)</f>
        <v>8</v>
      </c>
      <c r="E32" s="15">
        <f>SUM(E29:E31)</f>
        <v>1281</v>
      </c>
      <c r="F32" s="15">
        <f>SUM(F29:F31)</f>
        <v>79</v>
      </c>
      <c r="G32" s="121"/>
      <c r="H32" s="15">
        <f>SUM(H29:H31)</f>
        <v>0</v>
      </c>
      <c r="I32" s="15">
        <f>SUM(I29:I31)</f>
        <v>1513</v>
      </c>
      <c r="J32" s="121">
        <f>SUM(J29:J31)</f>
        <v>359</v>
      </c>
    </row>
    <row r="33" spans="1:13" ht="15.75" x14ac:dyDescent="0.25">
      <c r="A33" s="119"/>
      <c r="B33" s="22"/>
      <c r="C33" s="15">
        <v>145</v>
      </c>
      <c r="D33" s="121">
        <v>8</v>
      </c>
      <c r="E33" s="15">
        <v>1281</v>
      </c>
      <c r="F33" s="15">
        <v>79</v>
      </c>
      <c r="G33" s="121"/>
      <c r="H33" s="15"/>
      <c r="I33" s="15">
        <v>1513</v>
      </c>
      <c r="J33" s="121">
        <v>359</v>
      </c>
    </row>
    <row r="34" spans="1:13" ht="15.75" x14ac:dyDescent="0.25">
      <c r="A34" t="s">
        <v>911</v>
      </c>
      <c r="B34" s="10" t="s">
        <v>136</v>
      </c>
      <c r="C34" s="60">
        <v>0</v>
      </c>
      <c r="D34" s="60">
        <v>803</v>
      </c>
      <c r="E34" s="60">
        <v>0</v>
      </c>
      <c r="F34" s="60">
        <v>1823</v>
      </c>
      <c r="G34" s="60">
        <v>0</v>
      </c>
      <c r="H34" s="60">
        <v>0</v>
      </c>
      <c r="I34" s="22">
        <v>2626</v>
      </c>
      <c r="J34" s="60">
        <v>889</v>
      </c>
    </row>
    <row r="35" spans="1:13" ht="15.75" x14ac:dyDescent="0.25">
      <c r="A35" t="s">
        <v>911</v>
      </c>
      <c r="B35" s="10" t="s">
        <v>137</v>
      </c>
      <c r="C35" s="60">
        <v>0</v>
      </c>
      <c r="D35" s="60">
        <v>353</v>
      </c>
      <c r="E35" s="60">
        <v>0</v>
      </c>
      <c r="F35" s="60">
        <v>140</v>
      </c>
      <c r="G35" s="60">
        <v>0</v>
      </c>
      <c r="H35" s="60">
        <v>0</v>
      </c>
      <c r="I35" s="22">
        <v>493</v>
      </c>
      <c r="J35" s="60">
        <v>137</v>
      </c>
    </row>
    <row r="36" spans="1:13" ht="15.75" x14ac:dyDescent="0.25">
      <c r="A36" t="s">
        <v>911</v>
      </c>
      <c r="B36" s="10" t="s">
        <v>694</v>
      </c>
      <c r="C36" s="60">
        <v>0</v>
      </c>
      <c r="D36" s="60">
        <v>911</v>
      </c>
      <c r="E36" s="60">
        <v>0</v>
      </c>
      <c r="F36" s="60">
        <v>1638</v>
      </c>
      <c r="G36" s="60">
        <v>0</v>
      </c>
      <c r="H36" s="60">
        <v>0</v>
      </c>
      <c r="I36" s="22">
        <v>2549</v>
      </c>
      <c r="J36" s="60">
        <v>604</v>
      </c>
    </row>
    <row r="37" spans="1:13" ht="31.5" x14ac:dyDescent="0.25">
      <c r="A37" t="s">
        <v>911</v>
      </c>
      <c r="B37" s="10" t="s">
        <v>138</v>
      </c>
      <c r="C37" s="91"/>
      <c r="D37" s="60">
        <v>94</v>
      </c>
      <c r="E37" s="60"/>
      <c r="F37" s="60">
        <v>0</v>
      </c>
      <c r="G37" s="60"/>
      <c r="H37" s="60"/>
      <c r="I37" s="22">
        <f>F37+D37</f>
        <v>94</v>
      </c>
      <c r="J37" s="10">
        <v>19</v>
      </c>
    </row>
    <row r="38" spans="1:13" ht="15.75" x14ac:dyDescent="0.25">
      <c r="A38" t="s">
        <v>911</v>
      </c>
      <c r="B38" s="10" t="s">
        <v>147</v>
      </c>
      <c r="C38" s="60"/>
      <c r="D38" s="60">
        <v>19</v>
      </c>
      <c r="E38" s="60"/>
      <c r="F38" s="60"/>
      <c r="G38" s="60"/>
      <c r="H38" s="60"/>
      <c r="I38" s="22">
        <v>19</v>
      </c>
      <c r="J38" s="10">
        <v>10</v>
      </c>
    </row>
    <row r="39" spans="1:13" ht="47.25" x14ac:dyDescent="0.25">
      <c r="A39" t="s">
        <v>911</v>
      </c>
      <c r="B39" s="10" t="s">
        <v>470</v>
      </c>
      <c r="C39" s="60"/>
      <c r="D39" s="60"/>
      <c r="E39" s="60">
        <v>22</v>
      </c>
      <c r="F39" s="60">
        <v>0</v>
      </c>
      <c r="G39" s="60"/>
      <c r="H39" s="60"/>
      <c r="I39" s="22">
        <f>F39+E39</f>
        <v>22</v>
      </c>
      <c r="J39" s="10"/>
    </row>
    <row r="40" spans="1:13" ht="31.5" x14ac:dyDescent="0.25">
      <c r="A40" t="s">
        <v>911</v>
      </c>
      <c r="B40" s="10" t="s">
        <v>557</v>
      </c>
      <c r="C40" s="60"/>
      <c r="D40" s="60">
        <v>61</v>
      </c>
      <c r="E40" s="60"/>
      <c r="F40" s="60">
        <v>86</v>
      </c>
      <c r="G40" s="60"/>
      <c r="H40" s="60"/>
      <c r="I40" s="22">
        <f>F40+D40</f>
        <v>147</v>
      </c>
      <c r="J40" s="10">
        <v>23</v>
      </c>
    </row>
    <row r="41" spans="1:13" ht="15.75" x14ac:dyDescent="0.25">
      <c r="A41" t="s">
        <v>911</v>
      </c>
      <c r="B41" s="10" t="s">
        <v>139</v>
      </c>
      <c r="C41" s="60">
        <v>0</v>
      </c>
      <c r="D41" s="60">
        <v>1509</v>
      </c>
      <c r="E41" s="60">
        <v>0</v>
      </c>
      <c r="F41" s="60">
        <v>3007</v>
      </c>
      <c r="G41" s="60">
        <v>0</v>
      </c>
      <c r="H41" s="60">
        <v>0</v>
      </c>
      <c r="I41" s="22">
        <v>4516</v>
      </c>
      <c r="J41" s="60">
        <v>1428</v>
      </c>
    </row>
    <row r="42" spans="1:13" ht="15.75" x14ac:dyDescent="0.25">
      <c r="A42" t="s">
        <v>911</v>
      </c>
      <c r="B42" s="10" t="s">
        <v>433</v>
      </c>
      <c r="C42" s="60"/>
      <c r="D42" s="60"/>
      <c r="E42" s="60"/>
      <c r="F42" s="60">
        <v>342</v>
      </c>
      <c r="G42" s="60"/>
      <c r="H42" s="60"/>
      <c r="I42" s="22">
        <f>F42</f>
        <v>342</v>
      </c>
      <c r="J42" s="10">
        <v>350</v>
      </c>
      <c r="L42" s="60">
        <v>103</v>
      </c>
      <c r="M42" s="10">
        <v>103</v>
      </c>
    </row>
    <row r="43" spans="1:13" ht="31.5" x14ac:dyDescent="0.25">
      <c r="A43" t="s">
        <v>911</v>
      </c>
      <c r="B43" s="10" t="s">
        <v>561</v>
      </c>
      <c r="C43" s="60">
        <v>0</v>
      </c>
      <c r="D43" s="60">
        <v>0</v>
      </c>
      <c r="E43" s="60">
        <v>0</v>
      </c>
      <c r="F43" s="60">
        <v>1246</v>
      </c>
      <c r="G43" s="60">
        <v>0</v>
      </c>
      <c r="H43" s="60">
        <v>0</v>
      </c>
      <c r="I43" s="22">
        <v>1246</v>
      </c>
      <c r="J43" s="60">
        <v>347</v>
      </c>
      <c r="L43" s="125"/>
      <c r="M43" s="126"/>
    </row>
    <row r="44" spans="1:13" ht="15.75" x14ac:dyDescent="0.25">
      <c r="A44" t="s">
        <v>911</v>
      </c>
      <c r="B44" s="10" t="s">
        <v>141</v>
      </c>
      <c r="C44" s="60">
        <v>0</v>
      </c>
      <c r="D44" s="60">
        <v>0</v>
      </c>
      <c r="E44" s="60">
        <v>0</v>
      </c>
      <c r="F44" s="60">
        <v>6108</v>
      </c>
      <c r="G44" s="60">
        <v>0</v>
      </c>
      <c r="H44" s="60">
        <v>0</v>
      </c>
      <c r="I44" s="22">
        <v>6108</v>
      </c>
      <c r="J44" s="60">
        <v>1756</v>
      </c>
    </row>
    <row r="45" spans="1:13" ht="15.75" x14ac:dyDescent="0.25">
      <c r="A45" s="119"/>
      <c r="B45" s="22"/>
      <c r="C45" s="22">
        <f>SUM(C34:C44)</f>
        <v>0</v>
      </c>
      <c r="D45" s="22">
        <f>SUM(D34:D44)</f>
        <v>3750</v>
      </c>
      <c r="E45" s="22">
        <f>SUM(E34:E44)</f>
        <v>22</v>
      </c>
      <c r="F45" s="22">
        <f>SUM(F34:F44)</f>
        <v>14390</v>
      </c>
      <c r="G45" s="22"/>
      <c r="H45" s="22">
        <f>SUM(H34:H44)</f>
        <v>0</v>
      </c>
      <c r="I45" s="22">
        <f>SUM(I34:I44)</f>
        <v>18162</v>
      </c>
      <c r="J45" s="22">
        <f>SUM(J34:J44)</f>
        <v>5563</v>
      </c>
    </row>
    <row r="46" spans="1:13" ht="15.75" x14ac:dyDescent="0.25">
      <c r="A46" s="119"/>
      <c r="B46" s="22"/>
      <c r="C46" s="22">
        <v>0</v>
      </c>
      <c r="D46" s="22">
        <v>3750</v>
      </c>
      <c r="E46" s="22">
        <v>22</v>
      </c>
      <c r="F46" s="22">
        <v>14390</v>
      </c>
      <c r="G46" s="22">
        <v>0</v>
      </c>
      <c r="H46" s="22">
        <v>0</v>
      </c>
      <c r="I46" s="22">
        <v>18162</v>
      </c>
      <c r="J46" s="22">
        <v>5563</v>
      </c>
    </row>
    <row r="47" spans="1:13" ht="15.75" x14ac:dyDescent="0.25">
      <c r="A47" t="s">
        <v>919</v>
      </c>
      <c r="B47" s="10" t="s">
        <v>98</v>
      </c>
      <c r="C47" s="60">
        <v>36</v>
      </c>
      <c r="D47" s="60"/>
      <c r="E47" s="60">
        <v>62</v>
      </c>
      <c r="F47" s="60">
        <v>9</v>
      </c>
      <c r="G47" s="60"/>
      <c r="H47" s="60">
        <v>43</v>
      </c>
      <c r="I47" s="22">
        <f>H47+G47+F47+E47+D47+C47</f>
        <v>150</v>
      </c>
      <c r="J47" s="10">
        <v>59</v>
      </c>
    </row>
    <row r="48" spans="1:13" ht="15.75" x14ac:dyDescent="0.25">
      <c r="A48" s="119"/>
      <c r="B48" s="22"/>
      <c r="C48" s="22">
        <f>SUM(C47:C47)</f>
        <v>36</v>
      </c>
      <c r="D48" s="22"/>
      <c r="E48" s="22">
        <f>SUM(E47:E47)</f>
        <v>62</v>
      </c>
      <c r="F48" s="22">
        <f>SUM(F47:F47)</f>
        <v>9</v>
      </c>
      <c r="G48" s="22"/>
      <c r="H48" s="22">
        <f>SUM(H47:H47)</f>
        <v>43</v>
      </c>
      <c r="I48" s="22">
        <f>SUM(I47:I47)</f>
        <v>150</v>
      </c>
      <c r="J48" s="22">
        <f>SUM(J47:J47)</f>
        <v>59</v>
      </c>
    </row>
    <row r="49" spans="1:10" ht="15.75" x14ac:dyDescent="0.25">
      <c r="A49" t="s">
        <v>899</v>
      </c>
      <c r="B49" s="10" t="s">
        <v>839</v>
      </c>
      <c r="C49" s="60"/>
      <c r="D49" s="60"/>
      <c r="E49" s="60">
        <v>23</v>
      </c>
      <c r="F49" s="60">
        <v>18</v>
      </c>
      <c r="G49" s="60"/>
      <c r="H49" s="60"/>
      <c r="I49" s="22">
        <f>F49+E49</f>
        <v>41</v>
      </c>
      <c r="J49" s="4">
        <v>18</v>
      </c>
    </row>
    <row r="50" spans="1:10" ht="31.5" x14ac:dyDescent="0.25">
      <c r="A50" t="s">
        <v>899</v>
      </c>
      <c r="B50" s="10" t="s">
        <v>289</v>
      </c>
      <c r="C50" s="60"/>
      <c r="D50" s="60"/>
      <c r="E50" s="60">
        <v>203</v>
      </c>
      <c r="F50" s="60"/>
      <c r="G50" s="60"/>
      <c r="H50" s="60"/>
      <c r="I50" s="22">
        <f>H50+G50+F50+E50</f>
        <v>203</v>
      </c>
      <c r="J50" s="10">
        <v>24</v>
      </c>
    </row>
    <row r="51" spans="1:10" ht="15.75" x14ac:dyDescent="0.25">
      <c r="A51" t="s">
        <v>899</v>
      </c>
      <c r="B51" s="10" t="s">
        <v>904</v>
      </c>
      <c r="C51" s="60">
        <v>67</v>
      </c>
      <c r="D51" s="60"/>
      <c r="E51" s="60">
        <v>87</v>
      </c>
      <c r="F51" s="60">
        <v>3</v>
      </c>
      <c r="G51" s="60"/>
      <c r="H51" s="60">
        <v>0</v>
      </c>
      <c r="I51" s="22">
        <f>H51+G51+F51+E51+D51+C51</f>
        <v>157</v>
      </c>
      <c r="J51" s="10">
        <v>48</v>
      </c>
    </row>
    <row r="52" spans="1:10" ht="31.5" x14ac:dyDescent="0.25">
      <c r="A52" t="s">
        <v>899</v>
      </c>
      <c r="B52" s="10" t="s">
        <v>411</v>
      </c>
      <c r="C52" s="60">
        <v>0</v>
      </c>
      <c r="D52" s="60">
        <v>0</v>
      </c>
      <c r="E52" s="60">
        <v>518</v>
      </c>
      <c r="F52" s="60">
        <v>146</v>
      </c>
      <c r="G52" s="60">
        <v>0</v>
      </c>
      <c r="H52" s="60">
        <v>0</v>
      </c>
      <c r="I52" s="60">
        <v>664</v>
      </c>
      <c r="J52" s="60">
        <v>159</v>
      </c>
    </row>
    <row r="53" spans="1:10" ht="31.5" x14ac:dyDescent="0.25">
      <c r="A53" t="s">
        <v>899</v>
      </c>
      <c r="B53" s="10" t="s">
        <v>243</v>
      </c>
      <c r="C53" s="60"/>
      <c r="D53" s="60"/>
      <c r="E53" s="60">
        <v>131</v>
      </c>
      <c r="F53" s="60">
        <v>12</v>
      </c>
      <c r="G53" s="60"/>
      <c r="H53" s="60">
        <v>0</v>
      </c>
      <c r="I53" s="22">
        <f>H53+G53+F53+E53</f>
        <v>143</v>
      </c>
      <c r="J53" s="97">
        <v>46</v>
      </c>
    </row>
    <row r="54" spans="1:10" ht="31.5" x14ac:dyDescent="0.25">
      <c r="A54" t="s">
        <v>899</v>
      </c>
      <c r="B54" s="10" t="s">
        <v>273</v>
      </c>
      <c r="C54" s="60">
        <v>0</v>
      </c>
      <c r="D54" s="60">
        <v>0</v>
      </c>
      <c r="E54" s="60">
        <v>1130</v>
      </c>
      <c r="F54" s="60">
        <v>260</v>
      </c>
      <c r="G54" s="60">
        <v>0</v>
      </c>
      <c r="H54" s="60">
        <v>160</v>
      </c>
      <c r="I54" s="60">
        <v>1550</v>
      </c>
      <c r="J54" s="60">
        <v>308</v>
      </c>
    </row>
    <row r="55" spans="1:10" ht="31.5" x14ac:dyDescent="0.25">
      <c r="A55" t="s">
        <v>899</v>
      </c>
      <c r="B55" s="10" t="s">
        <v>334</v>
      </c>
      <c r="C55" s="60">
        <v>75</v>
      </c>
      <c r="D55" s="60">
        <v>0</v>
      </c>
      <c r="E55" s="60">
        <v>336</v>
      </c>
      <c r="F55" s="60">
        <v>91</v>
      </c>
      <c r="G55" s="60">
        <v>0</v>
      </c>
      <c r="H55" s="60">
        <v>0</v>
      </c>
      <c r="I55" s="60">
        <v>502</v>
      </c>
      <c r="J55" s="60">
        <v>85</v>
      </c>
    </row>
    <row r="56" spans="1:10" ht="31.5" x14ac:dyDescent="0.25">
      <c r="A56" t="s">
        <v>899</v>
      </c>
      <c r="B56" s="10" t="s">
        <v>592</v>
      </c>
      <c r="C56" s="60"/>
      <c r="D56" s="60"/>
      <c r="E56" s="60">
        <v>83</v>
      </c>
      <c r="F56" s="60"/>
      <c r="G56" s="60"/>
      <c r="H56" s="60"/>
      <c r="I56" s="22">
        <f>E56</f>
        <v>83</v>
      </c>
      <c r="J56" s="10"/>
    </row>
    <row r="57" spans="1:10" ht="63" x14ac:dyDescent="0.25">
      <c r="A57" t="s">
        <v>899</v>
      </c>
      <c r="B57" s="10" t="s">
        <v>662</v>
      </c>
      <c r="C57" s="60">
        <v>143</v>
      </c>
      <c r="D57" s="60">
        <v>77</v>
      </c>
      <c r="E57" s="60">
        <v>1996</v>
      </c>
      <c r="F57" s="60">
        <v>573</v>
      </c>
      <c r="G57" s="60">
        <v>20</v>
      </c>
      <c r="H57" s="60">
        <v>94</v>
      </c>
      <c r="I57" s="60">
        <v>2903</v>
      </c>
      <c r="J57" s="60">
        <v>635</v>
      </c>
    </row>
    <row r="58" spans="1:10" ht="63" x14ac:dyDescent="0.25">
      <c r="A58" t="s">
        <v>899</v>
      </c>
      <c r="B58" s="10" t="s">
        <v>720</v>
      </c>
      <c r="C58" s="60">
        <v>13</v>
      </c>
      <c r="D58" s="60">
        <v>0</v>
      </c>
      <c r="E58" s="60">
        <v>978</v>
      </c>
      <c r="F58" s="60">
        <v>109</v>
      </c>
      <c r="G58" s="60">
        <v>0</v>
      </c>
      <c r="H58" s="60">
        <v>41</v>
      </c>
      <c r="I58" s="60">
        <v>1141</v>
      </c>
      <c r="J58" s="60">
        <v>293</v>
      </c>
    </row>
    <row r="59" spans="1:10" ht="15.75" x14ac:dyDescent="0.25">
      <c r="A59" s="119"/>
      <c r="B59" s="22"/>
      <c r="C59" s="22">
        <f t="shared" ref="C59:J59" si="1">SUM(C49:C58)</f>
        <v>298</v>
      </c>
      <c r="D59" s="22">
        <f t="shared" si="1"/>
        <v>77</v>
      </c>
      <c r="E59" s="22">
        <f t="shared" si="1"/>
        <v>5485</v>
      </c>
      <c r="F59" s="22">
        <f t="shared" si="1"/>
        <v>1212</v>
      </c>
      <c r="G59" s="22">
        <f t="shared" si="1"/>
        <v>20</v>
      </c>
      <c r="H59" s="22">
        <f t="shared" si="1"/>
        <v>295</v>
      </c>
      <c r="I59" s="22">
        <f t="shared" si="1"/>
        <v>7387</v>
      </c>
      <c r="J59" s="22">
        <f t="shared" si="1"/>
        <v>1616</v>
      </c>
    </row>
    <row r="60" spans="1:10" ht="15.75" x14ac:dyDescent="0.25">
      <c r="A60" s="119"/>
      <c r="B60" s="22"/>
      <c r="C60" s="22">
        <v>298</v>
      </c>
      <c r="D60" s="22">
        <v>77</v>
      </c>
      <c r="E60" s="22">
        <v>5485</v>
      </c>
      <c r="F60" s="22">
        <v>1212</v>
      </c>
      <c r="G60" s="22">
        <v>20</v>
      </c>
      <c r="H60" s="22">
        <v>295</v>
      </c>
      <c r="I60" s="22">
        <v>7387</v>
      </c>
      <c r="J60" s="22">
        <v>1616</v>
      </c>
    </row>
    <row r="61" spans="1:10" ht="15.75" x14ac:dyDescent="0.25">
      <c r="A61" t="s">
        <v>907</v>
      </c>
      <c r="B61" s="10" t="s">
        <v>195</v>
      </c>
      <c r="C61" s="60">
        <v>10</v>
      </c>
      <c r="D61" s="60">
        <v>19</v>
      </c>
      <c r="E61" s="60"/>
      <c r="F61" s="60"/>
      <c r="G61" s="60"/>
      <c r="H61" s="60"/>
      <c r="I61" s="22">
        <f>D61</f>
        <v>19</v>
      </c>
      <c r="J61" s="10">
        <v>3</v>
      </c>
    </row>
    <row r="62" spans="1:10" ht="15.75" x14ac:dyDescent="0.25">
      <c r="A62" t="s">
        <v>907</v>
      </c>
      <c r="B62" s="10" t="s">
        <v>202</v>
      </c>
      <c r="C62" s="130">
        <v>44</v>
      </c>
      <c r="D62" s="130">
        <v>21</v>
      </c>
      <c r="E62" s="130">
        <v>20</v>
      </c>
      <c r="F62" s="130"/>
      <c r="G62" s="130"/>
      <c r="H62" s="130">
        <v>101</v>
      </c>
      <c r="I62" s="131">
        <f>H62+D62+C62</f>
        <v>166</v>
      </c>
      <c r="J62" s="132">
        <v>62</v>
      </c>
    </row>
    <row r="63" spans="1:10" ht="15.75" x14ac:dyDescent="0.25">
      <c r="A63" t="s">
        <v>907</v>
      </c>
      <c r="B63" s="10" t="s">
        <v>189</v>
      </c>
      <c r="C63" s="130">
        <v>65</v>
      </c>
      <c r="D63" s="130">
        <v>20</v>
      </c>
      <c r="E63" s="130"/>
      <c r="F63" s="130"/>
      <c r="G63" s="130"/>
      <c r="H63" s="130"/>
      <c r="I63" s="131">
        <f>D63+C63</f>
        <v>85</v>
      </c>
      <c r="J63" s="132">
        <v>15</v>
      </c>
    </row>
    <row r="64" spans="1:10" ht="15.75" x14ac:dyDescent="0.25">
      <c r="A64" t="s">
        <v>907</v>
      </c>
      <c r="B64" s="10" t="s">
        <v>180</v>
      </c>
      <c r="C64" s="60">
        <v>26</v>
      </c>
      <c r="D64" s="60">
        <v>2</v>
      </c>
      <c r="E64" s="60"/>
      <c r="F64" s="60"/>
      <c r="G64" s="60"/>
      <c r="H64" s="60"/>
      <c r="I64" s="22">
        <f>D64+C64</f>
        <v>28</v>
      </c>
      <c r="J64" s="10">
        <v>0</v>
      </c>
    </row>
    <row r="65" spans="1:10" ht="47.25" x14ac:dyDescent="0.25">
      <c r="A65" t="s">
        <v>907</v>
      </c>
      <c r="B65" s="10" t="s">
        <v>83</v>
      </c>
      <c r="C65" s="60">
        <v>71</v>
      </c>
      <c r="D65" s="60">
        <v>14</v>
      </c>
      <c r="E65" s="60"/>
      <c r="F65" s="60"/>
      <c r="G65" s="60"/>
      <c r="H65" s="60"/>
      <c r="I65" s="22">
        <f>D65+C65</f>
        <v>85</v>
      </c>
      <c r="J65" s="10">
        <v>13</v>
      </c>
    </row>
    <row r="66" spans="1:10" ht="15.75" x14ac:dyDescent="0.25">
      <c r="A66" t="s">
        <v>907</v>
      </c>
      <c r="B66" s="10" t="s">
        <v>179</v>
      </c>
      <c r="C66" s="60">
        <v>71</v>
      </c>
      <c r="D66" s="60">
        <v>17</v>
      </c>
      <c r="E66" s="60"/>
      <c r="F66" s="60"/>
      <c r="G66" s="60"/>
      <c r="H66" s="60"/>
      <c r="I66" s="22">
        <f>D66+C66</f>
        <v>88</v>
      </c>
      <c r="J66" s="10">
        <v>18</v>
      </c>
    </row>
    <row r="67" spans="1:10" ht="31.5" x14ac:dyDescent="0.25">
      <c r="A67" t="s">
        <v>907</v>
      </c>
      <c r="B67" s="10" t="s">
        <v>356</v>
      </c>
      <c r="C67" s="60">
        <v>351</v>
      </c>
      <c r="D67" s="60">
        <v>74</v>
      </c>
      <c r="E67" s="60">
        <v>0</v>
      </c>
      <c r="F67" s="60">
        <v>0</v>
      </c>
      <c r="G67" s="60">
        <v>0</v>
      </c>
      <c r="H67" s="60">
        <v>0</v>
      </c>
      <c r="I67" s="22">
        <v>425</v>
      </c>
      <c r="J67" s="60">
        <v>83</v>
      </c>
    </row>
    <row r="68" spans="1:10" ht="15.75" x14ac:dyDescent="0.25">
      <c r="A68" t="s">
        <v>907</v>
      </c>
      <c r="B68" s="10" t="s">
        <v>827</v>
      </c>
      <c r="C68" s="60">
        <v>0</v>
      </c>
      <c r="D68" s="60"/>
      <c r="E68" s="60"/>
      <c r="F68" s="60"/>
      <c r="G68" s="60"/>
      <c r="H68" s="60"/>
      <c r="I68" s="22">
        <f>C68</f>
        <v>0</v>
      </c>
      <c r="J68" s="10"/>
    </row>
    <row r="69" spans="1:10" ht="31.5" x14ac:dyDescent="0.25">
      <c r="A69" t="s">
        <v>907</v>
      </c>
      <c r="B69" s="10" t="s">
        <v>357</v>
      </c>
      <c r="C69" s="60">
        <v>60</v>
      </c>
      <c r="D69" s="60">
        <v>6</v>
      </c>
      <c r="E69" s="60"/>
      <c r="F69" s="60"/>
      <c r="G69" s="60"/>
      <c r="H69" s="60"/>
      <c r="I69" s="22">
        <f>D69+C69</f>
        <v>66</v>
      </c>
      <c r="J69" s="10">
        <v>6</v>
      </c>
    </row>
    <row r="70" spans="1:10" ht="31.5" x14ac:dyDescent="0.25">
      <c r="A70" t="s">
        <v>907</v>
      </c>
      <c r="B70" s="10" t="s">
        <v>84</v>
      </c>
      <c r="C70" s="60">
        <v>19</v>
      </c>
      <c r="D70" s="60"/>
      <c r="E70" s="60"/>
      <c r="F70" s="60"/>
      <c r="G70" s="60"/>
      <c r="H70" s="60"/>
      <c r="I70" s="22">
        <f>C70</f>
        <v>19</v>
      </c>
      <c r="J70" s="10">
        <v>3</v>
      </c>
    </row>
    <row r="71" spans="1:10" ht="31.5" x14ac:dyDescent="0.25">
      <c r="A71" t="s">
        <v>907</v>
      </c>
      <c r="B71" s="10" t="s">
        <v>926</v>
      </c>
      <c r="C71" s="60">
        <v>89</v>
      </c>
      <c r="D71" s="60">
        <v>30</v>
      </c>
      <c r="E71" s="60">
        <v>0</v>
      </c>
      <c r="F71" s="60">
        <v>0</v>
      </c>
      <c r="G71" s="60">
        <v>0</v>
      </c>
      <c r="H71" s="60">
        <v>28</v>
      </c>
      <c r="I71" s="22">
        <v>147</v>
      </c>
      <c r="J71" s="60">
        <v>56</v>
      </c>
    </row>
    <row r="72" spans="1:10" ht="15.75" x14ac:dyDescent="0.25">
      <c r="A72" t="s">
        <v>907</v>
      </c>
      <c r="B72" s="10" t="s">
        <v>191</v>
      </c>
      <c r="C72" s="60">
        <v>7</v>
      </c>
      <c r="D72" s="60">
        <v>6</v>
      </c>
      <c r="E72" s="60"/>
      <c r="F72" s="60"/>
      <c r="G72" s="60"/>
      <c r="H72" s="60"/>
      <c r="I72" s="22">
        <f>D72+C72</f>
        <v>13</v>
      </c>
      <c r="J72" s="10">
        <v>1</v>
      </c>
    </row>
    <row r="73" spans="1:10" ht="21" customHeight="1" x14ac:dyDescent="0.25">
      <c r="A73" t="s">
        <v>907</v>
      </c>
      <c r="B73" s="10" t="s">
        <v>826</v>
      </c>
      <c r="C73" s="60">
        <v>59</v>
      </c>
      <c r="D73" s="60"/>
      <c r="E73" s="60"/>
      <c r="F73" s="60"/>
      <c r="G73" s="60"/>
      <c r="H73" s="60"/>
      <c r="I73" s="22">
        <f>C73</f>
        <v>59</v>
      </c>
      <c r="J73" s="10">
        <v>20</v>
      </c>
    </row>
    <row r="74" spans="1:10" ht="21" customHeight="1" x14ac:dyDescent="0.25">
      <c r="A74" t="s">
        <v>907</v>
      </c>
      <c r="B74" s="10" t="s">
        <v>190</v>
      </c>
      <c r="C74" s="60">
        <v>47</v>
      </c>
      <c r="D74" s="60">
        <v>12</v>
      </c>
      <c r="E74" s="60"/>
      <c r="F74" s="60"/>
      <c r="G74" s="60"/>
      <c r="H74" s="60"/>
      <c r="I74" s="22">
        <f>D74+C74</f>
        <v>59</v>
      </c>
      <c r="J74" s="10">
        <v>13</v>
      </c>
    </row>
    <row r="75" spans="1:10" ht="15.75" x14ac:dyDescent="0.25">
      <c r="A75" s="119"/>
      <c r="B75" s="22"/>
      <c r="C75" s="22">
        <f>SUM(C61:C74)</f>
        <v>919</v>
      </c>
      <c r="D75" s="22">
        <f>SUM(D61:D74)</f>
        <v>221</v>
      </c>
      <c r="E75" s="22">
        <f>SUM(E61:E74)</f>
        <v>20</v>
      </c>
      <c r="F75" s="22">
        <f>SUM(F61:F74)</f>
        <v>0</v>
      </c>
      <c r="G75" s="22"/>
      <c r="H75" s="22">
        <f>SUM(H61:H74)</f>
        <v>129</v>
      </c>
      <c r="I75" s="22">
        <f>SUM(I61:I74)</f>
        <v>1259</v>
      </c>
      <c r="J75" s="22">
        <f>SUM(J61:J74)</f>
        <v>293</v>
      </c>
    </row>
    <row r="76" spans="1:10" ht="15.75" x14ac:dyDescent="0.25">
      <c r="A76" s="119"/>
      <c r="B76" s="22"/>
      <c r="C76" s="22">
        <v>919</v>
      </c>
      <c r="D76" s="22">
        <v>221</v>
      </c>
      <c r="E76" s="22">
        <v>20</v>
      </c>
      <c r="F76" s="22">
        <v>0</v>
      </c>
      <c r="G76" s="22"/>
      <c r="H76" s="22">
        <v>129</v>
      </c>
      <c r="I76" s="22">
        <v>1259</v>
      </c>
      <c r="J76" s="22">
        <v>293</v>
      </c>
    </row>
    <row r="77" spans="1:10" ht="15.75" x14ac:dyDescent="0.25">
      <c r="A77" t="s">
        <v>901</v>
      </c>
      <c r="B77" s="10" t="s">
        <v>521</v>
      </c>
      <c r="C77" s="60">
        <v>197</v>
      </c>
      <c r="D77" s="60">
        <v>126</v>
      </c>
      <c r="E77" s="60">
        <v>1029</v>
      </c>
      <c r="F77" s="60">
        <v>672</v>
      </c>
      <c r="G77" s="60">
        <v>42</v>
      </c>
      <c r="H77" s="60">
        <v>1975</v>
      </c>
      <c r="I77" s="60">
        <v>4041</v>
      </c>
      <c r="J77" s="60">
        <v>1223</v>
      </c>
    </row>
    <row r="78" spans="1:10" ht="15.75" x14ac:dyDescent="0.25">
      <c r="A78" t="s">
        <v>901</v>
      </c>
      <c r="B78" s="10" t="s">
        <v>703</v>
      </c>
      <c r="C78" s="105">
        <v>0</v>
      </c>
      <c r="D78" s="105">
        <v>0</v>
      </c>
      <c r="E78" s="105">
        <v>1930</v>
      </c>
      <c r="F78" s="105">
        <v>700</v>
      </c>
      <c r="G78" s="105">
        <v>0</v>
      </c>
      <c r="H78" s="105">
        <v>0</v>
      </c>
      <c r="I78" s="105">
        <v>2630</v>
      </c>
      <c r="J78" s="105">
        <v>768</v>
      </c>
    </row>
    <row r="79" spans="1:10" ht="31.5" x14ac:dyDescent="0.25">
      <c r="A79" t="s">
        <v>901</v>
      </c>
      <c r="B79" s="10" t="s">
        <v>264</v>
      </c>
      <c r="C79" s="60"/>
      <c r="D79" s="60"/>
      <c r="E79" s="60">
        <v>16</v>
      </c>
      <c r="F79" s="60">
        <v>21</v>
      </c>
      <c r="G79" s="60">
        <v>0</v>
      </c>
      <c r="H79" s="60"/>
      <c r="I79" s="22">
        <f>H79+G79+F79+E79</f>
        <v>37</v>
      </c>
      <c r="J79" s="10">
        <v>0</v>
      </c>
    </row>
    <row r="80" spans="1:10" ht="15.75" x14ac:dyDescent="0.25">
      <c r="A80" t="s">
        <v>901</v>
      </c>
      <c r="B80" s="10" t="s">
        <v>28</v>
      </c>
      <c r="C80" s="60">
        <v>104</v>
      </c>
      <c r="D80" s="60">
        <v>42</v>
      </c>
      <c r="E80" s="60">
        <v>0</v>
      </c>
      <c r="F80" s="60">
        <v>8</v>
      </c>
      <c r="G80" s="60"/>
      <c r="H80" s="60">
        <v>0</v>
      </c>
      <c r="I80" s="22">
        <f>H80+G80+F80+E80+D80+C80</f>
        <v>154</v>
      </c>
      <c r="J80" s="10">
        <v>30</v>
      </c>
    </row>
    <row r="81" spans="1:10" ht="47.25" x14ac:dyDescent="0.25">
      <c r="A81" t="s">
        <v>901</v>
      </c>
      <c r="B81" s="10" t="s">
        <v>122</v>
      </c>
      <c r="C81" s="60">
        <v>0</v>
      </c>
      <c r="D81" s="60">
        <v>50</v>
      </c>
      <c r="E81" s="60">
        <v>20</v>
      </c>
      <c r="F81" s="60">
        <v>16</v>
      </c>
      <c r="G81" s="60"/>
      <c r="H81" s="60">
        <v>73</v>
      </c>
      <c r="I81" s="22">
        <f>H81+G81+F81+E81+D81+C81</f>
        <v>159</v>
      </c>
      <c r="J81" s="10">
        <v>68</v>
      </c>
    </row>
    <row r="82" spans="1:10" ht="31.5" x14ac:dyDescent="0.25">
      <c r="A82" t="s">
        <v>901</v>
      </c>
      <c r="B82" s="10" t="s">
        <v>810</v>
      </c>
      <c r="C82" s="60">
        <v>1071</v>
      </c>
      <c r="D82" s="60">
        <v>325</v>
      </c>
      <c r="E82" s="60">
        <v>4582</v>
      </c>
      <c r="F82" s="60">
        <v>2933</v>
      </c>
      <c r="G82" s="60">
        <v>175</v>
      </c>
      <c r="H82" s="60">
        <v>4022</v>
      </c>
      <c r="I82" s="60">
        <v>13108</v>
      </c>
      <c r="J82" s="60">
        <v>4307</v>
      </c>
    </row>
    <row r="83" spans="1:10" ht="31.5" x14ac:dyDescent="0.25">
      <c r="A83" t="s">
        <v>901</v>
      </c>
      <c r="B83" s="10" t="s">
        <v>505</v>
      </c>
      <c r="C83" s="60">
        <v>0</v>
      </c>
      <c r="D83" s="60"/>
      <c r="E83" s="60">
        <v>23</v>
      </c>
      <c r="F83" s="60">
        <v>7</v>
      </c>
      <c r="G83" s="60">
        <v>10</v>
      </c>
      <c r="H83" s="60">
        <v>4</v>
      </c>
      <c r="I83" s="22">
        <f>H83+G83+F83+E83+D83+C83</f>
        <v>44</v>
      </c>
      <c r="J83" s="10">
        <v>9</v>
      </c>
    </row>
    <row r="84" spans="1:10" ht="15.75" x14ac:dyDescent="0.25">
      <c r="A84" t="s">
        <v>901</v>
      </c>
      <c r="B84" s="10" t="s">
        <v>227</v>
      </c>
      <c r="C84" s="60">
        <v>0</v>
      </c>
      <c r="D84" s="60"/>
      <c r="E84" s="60">
        <v>245</v>
      </c>
      <c r="F84" s="60">
        <v>162</v>
      </c>
      <c r="G84" s="60"/>
      <c r="H84" s="60">
        <v>204</v>
      </c>
      <c r="I84" s="60">
        <v>611</v>
      </c>
      <c r="J84" s="60">
        <v>298</v>
      </c>
    </row>
    <row r="85" spans="1:10" ht="31.5" x14ac:dyDescent="0.25">
      <c r="A85" t="s">
        <v>901</v>
      </c>
      <c r="B85" s="10" t="s">
        <v>263</v>
      </c>
      <c r="C85" s="60"/>
      <c r="D85" s="60"/>
      <c r="E85" s="60">
        <v>11</v>
      </c>
      <c r="F85" s="60">
        <v>15</v>
      </c>
      <c r="G85" s="60">
        <v>0</v>
      </c>
      <c r="H85" s="60"/>
      <c r="I85" s="22">
        <f>H85+G85+F85+E85</f>
        <v>26</v>
      </c>
      <c r="J85" s="10"/>
    </row>
    <row r="86" spans="1:10" ht="15.75" x14ac:dyDescent="0.25">
      <c r="A86" t="s">
        <v>901</v>
      </c>
      <c r="B86" s="10" t="s">
        <v>494</v>
      </c>
      <c r="C86" s="60">
        <v>0</v>
      </c>
      <c r="D86" s="60"/>
      <c r="E86" s="60">
        <v>0</v>
      </c>
      <c r="F86" s="60">
        <v>0</v>
      </c>
      <c r="G86" s="60">
        <v>2</v>
      </c>
      <c r="H86" s="60">
        <v>3</v>
      </c>
      <c r="I86" s="22">
        <f>H86+G86+F86+E86+D86+C86</f>
        <v>5</v>
      </c>
      <c r="J86" s="10">
        <v>1</v>
      </c>
    </row>
    <row r="87" spans="1:10" ht="15.75" x14ac:dyDescent="0.25">
      <c r="A87" t="s">
        <v>901</v>
      </c>
      <c r="B87" s="10" t="s">
        <v>511</v>
      </c>
      <c r="C87" s="60">
        <v>163</v>
      </c>
      <c r="D87" s="60">
        <v>61</v>
      </c>
      <c r="E87" s="60">
        <v>392</v>
      </c>
      <c r="F87" s="60">
        <v>111</v>
      </c>
      <c r="G87" s="60"/>
      <c r="H87" s="60">
        <v>160</v>
      </c>
      <c r="I87" s="60">
        <v>887</v>
      </c>
      <c r="J87" s="60">
        <v>308</v>
      </c>
    </row>
    <row r="88" spans="1:10" ht="15.75" x14ac:dyDescent="0.25">
      <c r="A88" s="119"/>
      <c r="B88" s="22"/>
      <c r="C88" s="22">
        <f t="shared" ref="C88:J88" si="2">SUM(C77:C87)</f>
        <v>1535</v>
      </c>
      <c r="D88" s="22">
        <f t="shared" si="2"/>
        <v>604</v>
      </c>
      <c r="E88" s="22">
        <f t="shared" si="2"/>
        <v>8248</v>
      </c>
      <c r="F88" s="22">
        <f t="shared" si="2"/>
        <v>4645</v>
      </c>
      <c r="G88" s="22">
        <f t="shared" si="2"/>
        <v>229</v>
      </c>
      <c r="H88" s="22">
        <f t="shared" si="2"/>
        <v>6441</v>
      </c>
      <c r="I88" s="22">
        <f t="shared" si="2"/>
        <v>21702</v>
      </c>
      <c r="J88" s="22">
        <f t="shared" si="2"/>
        <v>7012</v>
      </c>
    </row>
    <row r="89" spans="1:10" ht="15.75" x14ac:dyDescent="0.25">
      <c r="A89" s="119"/>
      <c r="B89" s="22"/>
      <c r="C89" s="22">
        <v>1535</v>
      </c>
      <c r="D89" s="22">
        <v>604</v>
      </c>
      <c r="E89" s="22">
        <v>8248</v>
      </c>
      <c r="F89" s="22">
        <v>4645</v>
      </c>
      <c r="G89" s="22">
        <v>229</v>
      </c>
      <c r="H89" s="22">
        <v>6441</v>
      </c>
      <c r="I89" s="22">
        <v>21702</v>
      </c>
      <c r="J89" s="22">
        <v>7012</v>
      </c>
    </row>
    <row r="90" spans="1:10" ht="31.5" x14ac:dyDescent="0.25">
      <c r="A90" t="s">
        <v>918</v>
      </c>
      <c r="B90" s="10" t="s">
        <v>785</v>
      </c>
      <c r="C90" s="60">
        <v>0</v>
      </c>
      <c r="D90" s="60">
        <v>0</v>
      </c>
      <c r="E90" s="60">
        <v>274</v>
      </c>
      <c r="F90" s="60">
        <v>96</v>
      </c>
      <c r="G90" s="60">
        <v>0</v>
      </c>
      <c r="H90" s="60">
        <v>28</v>
      </c>
      <c r="I90" s="60">
        <v>398</v>
      </c>
      <c r="J90" s="60">
        <v>113</v>
      </c>
    </row>
    <row r="91" spans="1:10" ht="15.75" x14ac:dyDescent="0.25">
      <c r="A91" t="s">
        <v>918</v>
      </c>
      <c r="B91" s="10" t="s">
        <v>226</v>
      </c>
      <c r="C91" s="60">
        <v>0</v>
      </c>
      <c r="D91" s="60">
        <v>0</v>
      </c>
      <c r="E91" s="60">
        <v>3546</v>
      </c>
      <c r="F91" s="60">
        <v>1137</v>
      </c>
      <c r="G91" s="60">
        <v>159</v>
      </c>
      <c r="H91" s="60">
        <v>1411</v>
      </c>
      <c r="I91" s="60">
        <v>6253</v>
      </c>
      <c r="J91" s="60">
        <v>1751</v>
      </c>
    </row>
    <row r="92" spans="1:10" ht="31.5" x14ac:dyDescent="0.25">
      <c r="A92" t="s">
        <v>918</v>
      </c>
      <c r="B92" s="10" t="s">
        <v>613</v>
      </c>
      <c r="C92" s="60"/>
      <c r="D92" s="60"/>
      <c r="E92" s="60">
        <v>192</v>
      </c>
      <c r="F92" s="60">
        <v>77</v>
      </c>
      <c r="G92" s="60"/>
      <c r="H92" s="60">
        <v>0</v>
      </c>
      <c r="I92" s="22">
        <f>F92+E92+H92</f>
        <v>269</v>
      </c>
      <c r="J92" s="10">
        <v>113</v>
      </c>
    </row>
    <row r="93" spans="1:10" ht="15.75" x14ac:dyDescent="0.25">
      <c r="A93" s="119"/>
      <c r="B93" s="22"/>
      <c r="C93" s="22">
        <f>SUM(C90:C92)</f>
        <v>0</v>
      </c>
      <c r="D93" s="22"/>
      <c r="E93" s="22">
        <f t="shared" ref="E93:J93" si="3">SUM(E90:E92)</f>
        <v>4012</v>
      </c>
      <c r="F93" s="22">
        <f t="shared" si="3"/>
        <v>1310</v>
      </c>
      <c r="G93" s="22">
        <f t="shared" si="3"/>
        <v>159</v>
      </c>
      <c r="H93" s="22">
        <f t="shared" si="3"/>
        <v>1439</v>
      </c>
      <c r="I93" s="22">
        <f t="shared" si="3"/>
        <v>6920</v>
      </c>
      <c r="J93" s="22">
        <f t="shared" si="3"/>
        <v>1977</v>
      </c>
    </row>
    <row r="94" spans="1:10" ht="15.75" x14ac:dyDescent="0.25">
      <c r="A94" s="119"/>
      <c r="B94" s="22"/>
      <c r="C94" s="22">
        <v>0</v>
      </c>
      <c r="D94" s="22">
        <v>0</v>
      </c>
      <c r="E94" s="22">
        <v>4012</v>
      </c>
      <c r="F94" s="22">
        <v>1310</v>
      </c>
      <c r="G94" s="22">
        <v>159</v>
      </c>
      <c r="H94" s="22">
        <v>1439</v>
      </c>
      <c r="I94" s="22">
        <v>6920</v>
      </c>
      <c r="J94" s="22">
        <v>1977</v>
      </c>
    </row>
    <row r="95" spans="1:10" ht="63" x14ac:dyDescent="0.25">
      <c r="A95" t="s">
        <v>897</v>
      </c>
      <c r="B95" s="10" t="s">
        <v>818</v>
      </c>
      <c r="C95" s="60">
        <v>130</v>
      </c>
      <c r="D95" s="60">
        <v>9</v>
      </c>
      <c r="E95" s="60">
        <v>948</v>
      </c>
      <c r="F95" s="60">
        <v>302</v>
      </c>
      <c r="G95" s="60">
        <v>0</v>
      </c>
      <c r="H95" s="60">
        <v>212</v>
      </c>
      <c r="I95" s="60">
        <v>1601</v>
      </c>
      <c r="J95" s="60">
        <v>471</v>
      </c>
    </row>
    <row r="96" spans="1:10" ht="63" x14ac:dyDescent="0.25">
      <c r="A96" t="s">
        <v>897</v>
      </c>
      <c r="B96" s="10" t="s">
        <v>479</v>
      </c>
      <c r="C96" s="60">
        <v>87</v>
      </c>
      <c r="D96" s="60">
        <v>0</v>
      </c>
      <c r="E96" s="60">
        <v>699</v>
      </c>
      <c r="F96" s="60">
        <v>113</v>
      </c>
      <c r="G96" s="60">
        <v>0</v>
      </c>
      <c r="H96" s="60">
        <v>6</v>
      </c>
      <c r="I96" s="60">
        <v>905</v>
      </c>
      <c r="J96" s="60">
        <v>310</v>
      </c>
    </row>
    <row r="97" spans="1:10" ht="63" x14ac:dyDescent="0.25">
      <c r="A97" t="s">
        <v>897</v>
      </c>
      <c r="B97" s="10" t="s">
        <v>108</v>
      </c>
      <c r="C97" s="60">
        <v>45</v>
      </c>
      <c r="D97" s="60"/>
      <c r="E97" s="60">
        <v>0</v>
      </c>
      <c r="F97" s="60">
        <v>1</v>
      </c>
      <c r="G97" s="60"/>
      <c r="H97" s="60">
        <v>0</v>
      </c>
      <c r="I97" s="22">
        <f>H97+F97+E97+C97</f>
        <v>46</v>
      </c>
      <c r="J97" s="10">
        <v>10</v>
      </c>
    </row>
    <row r="98" spans="1:10" ht="31.5" x14ac:dyDescent="0.25">
      <c r="A98" t="s">
        <v>897</v>
      </c>
      <c r="B98" s="10" t="s">
        <v>639</v>
      </c>
      <c r="C98" s="60"/>
      <c r="D98" s="60"/>
      <c r="E98" s="60">
        <v>81</v>
      </c>
      <c r="F98" s="60"/>
      <c r="G98" s="60"/>
      <c r="H98" s="60"/>
      <c r="I98" s="22">
        <f>E98</f>
        <v>81</v>
      </c>
      <c r="J98" s="10">
        <v>25</v>
      </c>
    </row>
    <row r="99" spans="1:10" ht="63" x14ac:dyDescent="0.25">
      <c r="A99" t="s">
        <v>897</v>
      </c>
      <c r="B99" s="10" t="s">
        <v>234</v>
      </c>
      <c r="C99" s="60"/>
      <c r="D99" s="60"/>
      <c r="E99" s="60">
        <v>38</v>
      </c>
      <c r="F99" s="60">
        <v>15</v>
      </c>
      <c r="G99" s="60"/>
      <c r="H99" s="60">
        <v>0</v>
      </c>
      <c r="I99" s="22">
        <f>H99+G99+F99+E99</f>
        <v>53</v>
      </c>
      <c r="J99" s="97">
        <v>21</v>
      </c>
    </row>
    <row r="100" spans="1:10" ht="15.75" x14ac:dyDescent="0.25">
      <c r="A100" t="s">
        <v>897</v>
      </c>
      <c r="B100" s="10" t="s">
        <v>68</v>
      </c>
      <c r="C100" s="60"/>
      <c r="D100" s="60">
        <v>27</v>
      </c>
      <c r="E100" s="60"/>
      <c r="F100" s="60"/>
      <c r="G100" s="60"/>
      <c r="H100" s="60"/>
      <c r="I100" s="22">
        <f>D100</f>
        <v>27</v>
      </c>
      <c r="J100" s="10">
        <v>5</v>
      </c>
    </row>
    <row r="101" spans="1:10" ht="47.25" x14ac:dyDescent="0.25">
      <c r="A101" t="s">
        <v>897</v>
      </c>
      <c r="B101" s="10" t="s">
        <v>294</v>
      </c>
      <c r="C101" s="60"/>
      <c r="D101" s="60"/>
      <c r="E101" s="60">
        <v>57</v>
      </c>
      <c r="F101" s="60">
        <v>17</v>
      </c>
      <c r="G101" s="60"/>
      <c r="H101" s="60"/>
      <c r="I101" s="22">
        <f>F101+E101</f>
        <v>74</v>
      </c>
      <c r="J101" s="10">
        <v>29</v>
      </c>
    </row>
    <row r="102" spans="1:10" ht="31.5" x14ac:dyDescent="0.25">
      <c r="A102" t="s">
        <v>897</v>
      </c>
      <c r="B102" s="10" t="s">
        <v>110</v>
      </c>
      <c r="C102" s="60">
        <v>56</v>
      </c>
      <c r="D102" s="60"/>
      <c r="E102" s="60">
        <v>0</v>
      </c>
      <c r="F102" s="60">
        <v>7</v>
      </c>
      <c r="G102" s="60"/>
      <c r="H102" s="60">
        <v>20</v>
      </c>
      <c r="I102" s="22">
        <f>H102+F102+E102+C102</f>
        <v>83</v>
      </c>
      <c r="J102" s="10">
        <v>20</v>
      </c>
    </row>
    <row r="103" spans="1:10" ht="47.25" x14ac:dyDescent="0.25">
      <c r="A103" t="s">
        <v>897</v>
      </c>
      <c r="B103" s="10" t="s">
        <v>46</v>
      </c>
      <c r="C103" s="98">
        <v>34</v>
      </c>
      <c r="D103" s="99">
        <v>40</v>
      </c>
      <c r="E103" s="98">
        <v>1</v>
      </c>
      <c r="F103" s="98">
        <v>2</v>
      </c>
      <c r="G103" s="99"/>
      <c r="H103" s="98">
        <v>0</v>
      </c>
      <c r="I103" s="15">
        <f>C103+D103+E103+F103+H103</f>
        <v>77</v>
      </c>
      <c r="J103" s="6">
        <v>9</v>
      </c>
    </row>
    <row r="104" spans="1:10" ht="31.5" x14ac:dyDescent="0.25">
      <c r="A104" t="s">
        <v>897</v>
      </c>
      <c r="B104" s="10" t="s">
        <v>67</v>
      </c>
      <c r="C104" s="60">
        <v>45</v>
      </c>
      <c r="D104" s="60">
        <v>0</v>
      </c>
      <c r="E104" s="60">
        <v>16</v>
      </c>
      <c r="F104" s="60">
        <v>11</v>
      </c>
      <c r="G104" s="60">
        <v>9</v>
      </c>
      <c r="H104" s="60">
        <v>4</v>
      </c>
      <c r="I104" s="22">
        <f>H104+G104+F104+E104+D104+C104</f>
        <v>85</v>
      </c>
      <c r="J104" s="10">
        <v>23</v>
      </c>
    </row>
    <row r="105" spans="1:10" ht="31.5" x14ac:dyDescent="0.25">
      <c r="A105" t="s">
        <v>897</v>
      </c>
      <c r="B105" s="10" t="s">
        <v>111</v>
      </c>
      <c r="C105" s="60">
        <v>70</v>
      </c>
      <c r="D105" s="60"/>
      <c r="E105" s="60">
        <v>0</v>
      </c>
      <c r="F105" s="60">
        <v>11</v>
      </c>
      <c r="G105" s="60"/>
      <c r="H105" s="60">
        <v>0</v>
      </c>
      <c r="I105" s="22">
        <f>H105+F105+E105+C105</f>
        <v>81</v>
      </c>
      <c r="J105" s="10">
        <v>22</v>
      </c>
    </row>
    <row r="106" spans="1:10" ht="31.5" x14ac:dyDescent="0.25">
      <c r="A106" t="s">
        <v>897</v>
      </c>
      <c r="B106" s="10" t="s">
        <v>315</v>
      </c>
      <c r="C106" s="60"/>
      <c r="D106" s="60"/>
      <c r="E106" s="60">
        <v>233</v>
      </c>
      <c r="F106" s="60"/>
      <c r="G106" s="60"/>
      <c r="H106" s="60"/>
      <c r="I106" s="22">
        <f>E106</f>
        <v>233</v>
      </c>
      <c r="J106" s="10">
        <v>83</v>
      </c>
    </row>
    <row r="107" spans="1:10" ht="47.25" x14ac:dyDescent="0.25">
      <c r="A107" t="s">
        <v>897</v>
      </c>
      <c r="B107" s="10" t="s">
        <v>109</v>
      </c>
      <c r="C107" s="60">
        <v>63</v>
      </c>
      <c r="D107" s="60"/>
      <c r="E107" s="60">
        <v>0</v>
      </c>
      <c r="F107" s="60">
        <v>14</v>
      </c>
      <c r="G107" s="60"/>
      <c r="H107" s="60">
        <v>0</v>
      </c>
      <c r="I107" s="22">
        <f>H107+F107+E107+C107</f>
        <v>77</v>
      </c>
      <c r="J107" s="10">
        <v>25</v>
      </c>
    </row>
    <row r="108" spans="1:10" ht="15.75" x14ac:dyDescent="0.25">
      <c r="A108" s="119"/>
      <c r="B108" s="22"/>
      <c r="C108" s="22">
        <f t="shared" ref="C108:J108" si="4">SUM(C95:C107)</f>
        <v>530</v>
      </c>
      <c r="D108" s="22">
        <f t="shared" si="4"/>
        <v>76</v>
      </c>
      <c r="E108" s="22">
        <f t="shared" si="4"/>
        <v>2073</v>
      </c>
      <c r="F108" s="22">
        <f t="shared" si="4"/>
        <v>493</v>
      </c>
      <c r="G108" s="22">
        <f t="shared" si="4"/>
        <v>9</v>
      </c>
      <c r="H108" s="22">
        <f t="shared" si="4"/>
        <v>242</v>
      </c>
      <c r="I108" s="22">
        <f t="shared" si="4"/>
        <v>3423</v>
      </c>
      <c r="J108" s="22">
        <f t="shared" si="4"/>
        <v>1053</v>
      </c>
    </row>
    <row r="109" spans="1:10" ht="15.75" x14ac:dyDescent="0.25">
      <c r="A109" s="119"/>
      <c r="B109" s="22"/>
      <c r="C109" s="22">
        <v>530</v>
      </c>
      <c r="D109" s="22">
        <v>76</v>
      </c>
      <c r="E109" s="22">
        <v>2073</v>
      </c>
      <c r="F109" s="22">
        <v>493</v>
      </c>
      <c r="G109" s="22">
        <v>9</v>
      </c>
      <c r="H109" s="22">
        <v>242</v>
      </c>
      <c r="I109" s="22">
        <v>3423</v>
      </c>
      <c r="J109" s="22">
        <v>1053</v>
      </c>
    </row>
    <row r="110" spans="1:10" ht="31.5" x14ac:dyDescent="0.25">
      <c r="A110" t="s">
        <v>906</v>
      </c>
      <c r="B110" s="10" t="s">
        <v>483</v>
      </c>
      <c r="C110" s="60">
        <v>1</v>
      </c>
      <c r="D110" s="60"/>
      <c r="E110" s="60">
        <v>99</v>
      </c>
      <c r="F110" s="60">
        <v>7</v>
      </c>
      <c r="G110" s="60"/>
      <c r="H110" s="60">
        <v>37</v>
      </c>
      <c r="I110" s="22">
        <f>H110+G110+F110+E110+D110+C110</f>
        <v>144</v>
      </c>
      <c r="J110" s="10">
        <v>58</v>
      </c>
    </row>
    <row r="111" spans="1:10" ht="47.25" x14ac:dyDescent="0.25">
      <c r="A111" t="s">
        <v>906</v>
      </c>
      <c r="B111" s="10" t="s">
        <v>291</v>
      </c>
      <c r="C111" s="60"/>
      <c r="D111" s="60"/>
      <c r="E111" s="60">
        <v>169</v>
      </c>
      <c r="F111" s="60">
        <v>24</v>
      </c>
      <c r="G111" s="60"/>
      <c r="H111" s="60"/>
      <c r="I111" s="22">
        <f>F111+E111</f>
        <v>193</v>
      </c>
      <c r="J111" s="10">
        <v>54</v>
      </c>
    </row>
    <row r="112" spans="1:10" ht="15.75" x14ac:dyDescent="0.25">
      <c r="A112" t="s">
        <v>906</v>
      </c>
      <c r="B112" s="10" t="s">
        <v>905</v>
      </c>
      <c r="C112" s="60">
        <v>1</v>
      </c>
      <c r="D112" s="60"/>
      <c r="E112" s="60">
        <v>57</v>
      </c>
      <c r="F112" s="60">
        <v>1</v>
      </c>
      <c r="G112" s="60"/>
      <c r="H112" s="60">
        <v>0</v>
      </c>
      <c r="I112" s="22">
        <f>H112+G112+F112+E112+D112+C112</f>
        <v>59</v>
      </c>
      <c r="J112" s="10">
        <v>8</v>
      </c>
    </row>
    <row r="113" spans="1:10" ht="15.75" x14ac:dyDescent="0.25">
      <c r="A113" s="119"/>
      <c r="B113" s="22"/>
      <c r="C113" s="22">
        <f>SUM(C110:C112)</f>
        <v>2</v>
      </c>
      <c r="D113" s="22"/>
      <c r="E113" s="22">
        <f>SUM(E110:E112)</f>
        <v>325</v>
      </c>
      <c r="F113" s="22">
        <f>SUM(F110:F112)</f>
        <v>32</v>
      </c>
      <c r="G113" s="22"/>
      <c r="H113" s="22">
        <f>SUM(H110:H112)</f>
        <v>37</v>
      </c>
      <c r="I113" s="22">
        <f>SUM(I110:I112)</f>
        <v>396</v>
      </c>
      <c r="J113" s="22">
        <f>SUM(J110:J112)</f>
        <v>120</v>
      </c>
    </row>
    <row r="114" spans="1:10" ht="15.75" x14ac:dyDescent="0.25">
      <c r="A114" s="119"/>
      <c r="B114" s="22"/>
      <c r="C114" s="22">
        <v>2</v>
      </c>
      <c r="D114" s="22">
        <v>0</v>
      </c>
      <c r="E114" s="22">
        <v>325</v>
      </c>
      <c r="F114" s="22">
        <v>32</v>
      </c>
      <c r="G114" s="22"/>
      <c r="H114" s="22">
        <v>37</v>
      </c>
      <c r="I114" s="22">
        <v>396</v>
      </c>
      <c r="J114" s="22">
        <v>120</v>
      </c>
    </row>
    <row r="115" spans="1:10" ht="15.75" x14ac:dyDescent="0.25">
      <c r="A115" t="s">
        <v>908</v>
      </c>
      <c r="B115" s="10" t="s">
        <v>765</v>
      </c>
      <c r="C115" s="60">
        <v>49</v>
      </c>
      <c r="D115" s="60"/>
      <c r="E115" s="60">
        <v>40</v>
      </c>
      <c r="F115" s="60">
        <v>22</v>
      </c>
      <c r="G115" s="60"/>
      <c r="H115" s="60">
        <v>51</v>
      </c>
      <c r="I115" s="60">
        <v>162</v>
      </c>
      <c r="J115" s="60">
        <v>51</v>
      </c>
    </row>
    <row r="116" spans="1:10" ht="15.75" x14ac:dyDescent="0.25">
      <c r="A116" t="s">
        <v>908</v>
      </c>
      <c r="B116" s="10" t="s">
        <v>91</v>
      </c>
      <c r="C116" s="60">
        <v>232</v>
      </c>
      <c r="D116" s="60">
        <v>4</v>
      </c>
      <c r="E116" s="60">
        <v>335</v>
      </c>
      <c r="F116" s="60">
        <v>264</v>
      </c>
      <c r="G116" s="60"/>
      <c r="H116" s="60"/>
      <c r="I116" s="60">
        <v>835</v>
      </c>
      <c r="J116" s="60">
        <v>241</v>
      </c>
    </row>
    <row r="117" spans="1:10" ht="15.75" x14ac:dyDescent="0.25">
      <c r="A117" t="s">
        <v>908</v>
      </c>
      <c r="B117" s="10" t="s">
        <v>101</v>
      </c>
      <c r="C117" s="60">
        <v>36</v>
      </c>
      <c r="D117" s="60"/>
      <c r="E117" s="60">
        <v>0</v>
      </c>
      <c r="F117" s="60">
        <v>1</v>
      </c>
      <c r="G117" s="60"/>
      <c r="H117" s="60">
        <v>0</v>
      </c>
      <c r="I117" s="22">
        <f>H117+G117+F117+E117+D117+C117</f>
        <v>37</v>
      </c>
      <c r="J117" s="10">
        <v>0</v>
      </c>
    </row>
    <row r="118" spans="1:10" ht="31.5" x14ac:dyDescent="0.25">
      <c r="A118" t="s">
        <v>908</v>
      </c>
      <c r="B118" s="10" t="s">
        <v>95</v>
      </c>
      <c r="C118" s="60">
        <v>59</v>
      </c>
      <c r="D118" s="60"/>
      <c r="E118" s="60">
        <v>3</v>
      </c>
      <c r="F118" s="60">
        <v>1</v>
      </c>
      <c r="G118" s="60"/>
      <c r="H118" s="60">
        <v>30</v>
      </c>
      <c r="I118" s="22">
        <f>H118+G118+F118+E118+D118+C118</f>
        <v>93</v>
      </c>
      <c r="J118" s="10">
        <v>28</v>
      </c>
    </row>
    <row r="119" spans="1:10" ht="31.5" x14ac:dyDescent="0.25">
      <c r="A119" t="s">
        <v>908</v>
      </c>
      <c r="B119" s="10" t="s">
        <v>120</v>
      </c>
      <c r="C119" s="127">
        <v>108</v>
      </c>
      <c r="D119" s="127">
        <v>11</v>
      </c>
      <c r="E119" s="127">
        <v>1</v>
      </c>
      <c r="F119" s="127">
        <v>0</v>
      </c>
      <c r="G119" s="127"/>
      <c r="H119" s="127">
        <v>0</v>
      </c>
      <c r="I119" s="128">
        <f>H119+G119+F119+E119+D119+C119</f>
        <v>120</v>
      </c>
      <c r="J119" s="129">
        <v>31</v>
      </c>
    </row>
    <row r="120" spans="1:10" ht="31.5" x14ac:dyDescent="0.25">
      <c r="A120" t="s">
        <v>908</v>
      </c>
      <c r="B120" s="10" t="s">
        <v>100</v>
      </c>
      <c r="C120" s="60">
        <v>62</v>
      </c>
      <c r="D120" s="60"/>
      <c r="E120" s="60">
        <v>2</v>
      </c>
      <c r="F120" s="60">
        <v>0</v>
      </c>
      <c r="G120" s="60"/>
      <c r="H120" s="60">
        <v>0</v>
      </c>
      <c r="I120" s="22">
        <f>H120+G120+F120+E120+D120+C120</f>
        <v>64</v>
      </c>
      <c r="J120" s="10">
        <v>24</v>
      </c>
    </row>
    <row r="121" spans="1:10" ht="63" x14ac:dyDescent="0.25">
      <c r="A121" t="s">
        <v>908</v>
      </c>
      <c r="B121" s="10" t="s">
        <v>927</v>
      </c>
      <c r="C121" s="60">
        <v>43</v>
      </c>
      <c r="D121" s="60"/>
      <c r="E121" s="60">
        <v>22</v>
      </c>
      <c r="F121" s="60">
        <v>37</v>
      </c>
      <c r="G121" s="60"/>
      <c r="H121" s="60"/>
      <c r="I121" s="60">
        <v>102</v>
      </c>
      <c r="J121" s="60">
        <v>19</v>
      </c>
    </row>
    <row r="122" spans="1:10" ht="47.25" x14ac:dyDescent="0.25">
      <c r="A122" t="s">
        <v>908</v>
      </c>
      <c r="B122" s="10" t="s">
        <v>130</v>
      </c>
      <c r="C122" s="60">
        <v>191</v>
      </c>
      <c r="D122" s="60">
        <v>11</v>
      </c>
      <c r="E122" s="60">
        <v>140</v>
      </c>
      <c r="F122" s="60">
        <v>16</v>
      </c>
      <c r="G122" s="60"/>
      <c r="H122" s="60">
        <v>336</v>
      </c>
      <c r="I122" s="60">
        <v>694</v>
      </c>
      <c r="J122" s="60">
        <v>198</v>
      </c>
    </row>
    <row r="123" spans="1:10" ht="15.75" x14ac:dyDescent="0.25">
      <c r="A123" s="119"/>
      <c r="B123" s="22"/>
      <c r="C123" s="22">
        <f t="shared" ref="C123:J123" si="5">SUM(C115:C122)</f>
        <v>780</v>
      </c>
      <c r="D123" s="22">
        <f t="shared" si="5"/>
        <v>26</v>
      </c>
      <c r="E123" s="22">
        <f t="shared" si="5"/>
        <v>543</v>
      </c>
      <c r="F123" s="22">
        <f t="shared" si="5"/>
        <v>341</v>
      </c>
      <c r="G123" s="22">
        <f t="shared" si="5"/>
        <v>0</v>
      </c>
      <c r="H123" s="22">
        <f t="shared" si="5"/>
        <v>417</v>
      </c>
      <c r="I123" s="22">
        <f t="shared" si="5"/>
        <v>2107</v>
      </c>
      <c r="J123" s="22">
        <f t="shared" si="5"/>
        <v>592</v>
      </c>
    </row>
    <row r="124" spans="1:10" ht="15.75" x14ac:dyDescent="0.25">
      <c r="A124" s="119"/>
      <c r="B124" s="22"/>
      <c r="C124" s="22">
        <v>780</v>
      </c>
      <c r="D124" s="22">
        <v>26</v>
      </c>
      <c r="E124" s="22">
        <v>543</v>
      </c>
      <c r="F124" s="22">
        <v>341</v>
      </c>
      <c r="G124" s="22">
        <v>0</v>
      </c>
      <c r="H124" s="22">
        <v>417</v>
      </c>
      <c r="I124" s="22">
        <v>2107</v>
      </c>
      <c r="J124" s="22">
        <v>592</v>
      </c>
    </row>
    <row r="125" spans="1:10" ht="31.5" x14ac:dyDescent="0.25">
      <c r="A125" t="s">
        <v>917</v>
      </c>
      <c r="B125" s="10" t="s">
        <v>691</v>
      </c>
      <c r="C125" s="60"/>
      <c r="D125" s="60"/>
      <c r="E125" s="105">
        <v>71</v>
      </c>
      <c r="F125" s="105">
        <v>2</v>
      </c>
      <c r="G125" s="60"/>
      <c r="H125" s="60"/>
      <c r="I125" s="38">
        <f>F125+E125</f>
        <v>73</v>
      </c>
      <c r="J125" s="10">
        <v>20</v>
      </c>
    </row>
    <row r="126" spans="1:10" ht="15.75" x14ac:dyDescent="0.25">
      <c r="A126" t="s">
        <v>917</v>
      </c>
      <c r="B126" s="10" t="s">
        <v>692</v>
      </c>
      <c r="C126" s="60"/>
      <c r="D126" s="60"/>
      <c r="E126" s="105">
        <v>75</v>
      </c>
      <c r="F126" s="105">
        <v>0</v>
      </c>
      <c r="G126" s="60"/>
      <c r="H126" s="60"/>
      <c r="I126" s="38">
        <f>F126+E126</f>
        <v>75</v>
      </c>
      <c r="J126" s="10">
        <v>0</v>
      </c>
    </row>
    <row r="127" spans="1:10" ht="15.75" x14ac:dyDescent="0.25">
      <c r="A127" s="119"/>
      <c r="B127" s="22"/>
      <c r="C127" s="22"/>
      <c r="D127" s="22"/>
      <c r="E127" s="38">
        <f>SUM(E125:E126)</f>
        <v>146</v>
      </c>
      <c r="F127" s="38">
        <f>SUM(F125:F126)</f>
        <v>2</v>
      </c>
      <c r="G127" s="22"/>
      <c r="H127" s="22"/>
      <c r="I127" s="38">
        <f>SUM(I125:I126)</f>
        <v>148</v>
      </c>
      <c r="J127" s="22">
        <f>SUM(J125:J126)</f>
        <v>20</v>
      </c>
    </row>
    <row r="128" spans="1:10" ht="15.75" x14ac:dyDescent="0.25">
      <c r="A128" t="s">
        <v>896</v>
      </c>
      <c r="B128" s="10" t="s">
        <v>43</v>
      </c>
      <c r="C128" s="60">
        <v>183</v>
      </c>
      <c r="D128" s="60"/>
      <c r="E128" s="60">
        <v>590</v>
      </c>
      <c r="F128" s="60">
        <v>150</v>
      </c>
      <c r="G128" s="60"/>
      <c r="H128" s="60">
        <v>0</v>
      </c>
      <c r="I128" s="60">
        <v>923</v>
      </c>
      <c r="J128" s="60">
        <v>154</v>
      </c>
    </row>
    <row r="129" spans="1:10" ht="31.5" x14ac:dyDescent="0.25">
      <c r="A129" t="s">
        <v>896</v>
      </c>
      <c r="B129" s="10" t="s">
        <v>235</v>
      </c>
      <c r="C129" s="60"/>
      <c r="D129" s="60"/>
      <c r="E129" s="60">
        <v>8</v>
      </c>
      <c r="F129" s="60">
        <v>3</v>
      </c>
      <c r="G129" s="60"/>
      <c r="H129" s="60">
        <v>0</v>
      </c>
      <c r="I129" s="22">
        <f>H129+G129+F129+E129</f>
        <v>11</v>
      </c>
      <c r="J129" s="97">
        <v>8</v>
      </c>
    </row>
    <row r="130" spans="1:10" ht="31.5" x14ac:dyDescent="0.25">
      <c r="A130" t="s">
        <v>896</v>
      </c>
      <c r="B130" s="10" t="s">
        <v>575</v>
      </c>
      <c r="C130" s="60">
        <v>39</v>
      </c>
      <c r="D130" s="60"/>
      <c r="E130" s="60">
        <v>3</v>
      </c>
      <c r="F130" s="60">
        <v>2</v>
      </c>
      <c r="G130" s="60"/>
      <c r="H130" s="60">
        <v>0</v>
      </c>
      <c r="I130" s="22">
        <f>SUM(C130:H130)</f>
        <v>44</v>
      </c>
      <c r="J130" s="10">
        <v>20</v>
      </c>
    </row>
    <row r="131" spans="1:10" ht="63" x14ac:dyDescent="0.25">
      <c r="A131" t="s">
        <v>896</v>
      </c>
      <c r="B131" s="10" t="s">
        <v>44</v>
      </c>
      <c r="C131" s="60">
        <v>114</v>
      </c>
      <c r="D131" s="60"/>
      <c r="E131" s="60">
        <v>45</v>
      </c>
      <c r="F131" s="60">
        <v>34</v>
      </c>
      <c r="G131" s="60"/>
      <c r="H131" s="60">
        <v>38</v>
      </c>
      <c r="I131" s="60">
        <v>231</v>
      </c>
      <c r="J131" s="60">
        <v>98</v>
      </c>
    </row>
    <row r="132" spans="1:10" ht="15.75" x14ac:dyDescent="0.25">
      <c r="A132" t="s">
        <v>896</v>
      </c>
      <c r="B132" s="10" t="s">
        <v>47</v>
      </c>
      <c r="C132" s="98">
        <v>21</v>
      </c>
      <c r="D132" s="99"/>
      <c r="E132" s="98">
        <v>6</v>
      </c>
      <c r="F132" s="98">
        <v>1</v>
      </c>
      <c r="G132" s="99"/>
      <c r="H132" s="98">
        <v>0</v>
      </c>
      <c r="I132" s="15">
        <f>C132+D132+E132+F132+H132</f>
        <v>28</v>
      </c>
      <c r="J132" s="6" t="s">
        <v>15</v>
      </c>
    </row>
    <row r="133" spans="1:10" ht="63" x14ac:dyDescent="0.25">
      <c r="A133" t="s">
        <v>896</v>
      </c>
      <c r="B133" s="10" t="s">
        <v>476</v>
      </c>
      <c r="C133" s="60">
        <v>0</v>
      </c>
      <c r="D133" s="60">
        <v>27</v>
      </c>
      <c r="E133" s="60">
        <v>145</v>
      </c>
      <c r="F133" s="60">
        <v>12</v>
      </c>
      <c r="G133" s="60">
        <v>0</v>
      </c>
      <c r="H133" s="60">
        <v>49</v>
      </c>
      <c r="I133" s="60">
        <v>233</v>
      </c>
      <c r="J133" s="60">
        <v>70</v>
      </c>
    </row>
    <row r="134" spans="1:10" ht="47.25" x14ac:dyDescent="0.25">
      <c r="A134" t="s">
        <v>896</v>
      </c>
      <c r="B134" s="10" t="s">
        <v>119</v>
      </c>
      <c r="C134" s="60">
        <v>77</v>
      </c>
      <c r="D134" s="60">
        <v>0</v>
      </c>
      <c r="E134" s="60">
        <v>0</v>
      </c>
      <c r="F134" s="60">
        <v>0</v>
      </c>
      <c r="G134" s="60"/>
      <c r="H134" s="60">
        <v>0</v>
      </c>
      <c r="I134" s="22">
        <f>H134+G134+F134+E134+D134+C134</f>
        <v>77</v>
      </c>
      <c r="J134" s="10">
        <v>25</v>
      </c>
    </row>
    <row r="135" spans="1:10" ht="47.25" x14ac:dyDescent="0.25">
      <c r="A135" t="s">
        <v>896</v>
      </c>
      <c r="B135" s="10" t="s">
        <v>42</v>
      </c>
      <c r="C135" s="98">
        <v>67</v>
      </c>
      <c r="D135" s="98"/>
      <c r="E135" s="98">
        <v>75</v>
      </c>
      <c r="F135" s="98">
        <v>16</v>
      </c>
      <c r="G135" s="98"/>
      <c r="H135" s="98">
        <v>97</v>
      </c>
      <c r="I135" s="15">
        <f>C135+D135+E135+F135+H135</f>
        <v>255</v>
      </c>
      <c r="J135" s="5">
        <v>87</v>
      </c>
    </row>
    <row r="136" spans="1:10" ht="47.25" x14ac:dyDescent="0.25">
      <c r="A136" t="s">
        <v>896</v>
      </c>
      <c r="B136" s="10" t="s">
        <v>42</v>
      </c>
      <c r="C136" s="60">
        <v>145</v>
      </c>
      <c r="D136" s="60">
        <v>80</v>
      </c>
      <c r="E136" s="60">
        <v>283</v>
      </c>
      <c r="F136" s="60">
        <v>167</v>
      </c>
      <c r="G136" s="60">
        <v>4</v>
      </c>
      <c r="H136" s="60">
        <v>206</v>
      </c>
      <c r="I136" s="60">
        <v>885</v>
      </c>
      <c r="J136" s="60">
        <v>331</v>
      </c>
    </row>
    <row r="137" spans="1:10" ht="15.75" x14ac:dyDescent="0.25">
      <c r="A137" s="119"/>
      <c r="B137" s="22"/>
      <c r="C137" s="22">
        <f t="shared" ref="C137:J137" si="6">SUM(C128:C136)</f>
        <v>646</v>
      </c>
      <c r="D137" s="22">
        <f t="shared" si="6"/>
        <v>107</v>
      </c>
      <c r="E137" s="22">
        <f t="shared" si="6"/>
        <v>1155</v>
      </c>
      <c r="F137" s="22">
        <f t="shared" si="6"/>
        <v>385</v>
      </c>
      <c r="G137" s="22">
        <f t="shared" si="6"/>
        <v>4</v>
      </c>
      <c r="H137" s="22">
        <f t="shared" si="6"/>
        <v>390</v>
      </c>
      <c r="I137" s="22">
        <f t="shared" si="6"/>
        <v>2687</v>
      </c>
      <c r="J137" s="22">
        <f t="shared" si="6"/>
        <v>793</v>
      </c>
    </row>
    <row r="138" spans="1:10" ht="15.75" x14ac:dyDescent="0.25">
      <c r="A138" s="119"/>
      <c r="B138" s="22"/>
      <c r="C138" s="22">
        <v>646</v>
      </c>
      <c r="D138" s="22">
        <v>107</v>
      </c>
      <c r="E138" s="22">
        <v>1155</v>
      </c>
      <c r="F138" s="22">
        <v>385</v>
      </c>
      <c r="G138" s="22">
        <v>4</v>
      </c>
      <c r="H138" s="22">
        <v>390</v>
      </c>
      <c r="I138" s="22">
        <v>2687</v>
      </c>
      <c r="J138" s="22">
        <v>793</v>
      </c>
    </row>
    <row r="139" spans="1:10" ht="31.5" x14ac:dyDescent="0.25">
      <c r="A139" t="s">
        <v>900</v>
      </c>
      <c r="B139" s="10" t="s">
        <v>168</v>
      </c>
      <c r="C139" s="60"/>
      <c r="D139" s="60">
        <v>0</v>
      </c>
      <c r="E139" s="60"/>
      <c r="F139" s="60">
        <v>42</v>
      </c>
      <c r="G139" s="60"/>
      <c r="H139" s="60">
        <v>0</v>
      </c>
      <c r="I139" s="22">
        <f>H139+F139+E139+D139</f>
        <v>42</v>
      </c>
      <c r="J139" s="10">
        <v>14</v>
      </c>
    </row>
    <row r="140" spans="1:10" ht="31.5" x14ac:dyDescent="0.25">
      <c r="A140" t="s">
        <v>900</v>
      </c>
      <c r="B140" s="10" t="s">
        <v>167</v>
      </c>
      <c r="C140" s="60"/>
      <c r="D140" s="60">
        <v>50</v>
      </c>
      <c r="E140" s="60"/>
      <c r="F140" s="60">
        <v>11</v>
      </c>
      <c r="G140" s="60"/>
      <c r="H140" s="60">
        <v>0</v>
      </c>
      <c r="I140" s="22">
        <f>H140+F140+E140+D140</f>
        <v>61</v>
      </c>
      <c r="J140" s="10">
        <v>19</v>
      </c>
    </row>
    <row r="141" spans="1:10" ht="47.25" customHeight="1" x14ac:dyDescent="0.25">
      <c r="A141" t="s">
        <v>900</v>
      </c>
      <c r="B141" s="10" t="s">
        <v>206</v>
      </c>
      <c r="C141" s="60">
        <v>0</v>
      </c>
      <c r="D141" s="60">
        <v>0</v>
      </c>
      <c r="E141" s="60">
        <v>120</v>
      </c>
      <c r="F141" s="60">
        <v>30</v>
      </c>
      <c r="G141" s="60"/>
      <c r="H141" s="60">
        <v>20</v>
      </c>
      <c r="I141" s="60">
        <v>170</v>
      </c>
      <c r="J141" s="60">
        <v>58</v>
      </c>
    </row>
    <row r="142" spans="1:10" ht="47.25" x14ac:dyDescent="0.25">
      <c r="A142" t="s">
        <v>900</v>
      </c>
      <c r="B142" s="10" t="s">
        <v>912</v>
      </c>
      <c r="C142" s="60"/>
      <c r="D142" s="60">
        <v>0</v>
      </c>
      <c r="E142" s="60"/>
      <c r="F142" s="60">
        <v>134</v>
      </c>
      <c r="G142" s="60"/>
      <c r="H142" s="60">
        <v>14</v>
      </c>
      <c r="I142" s="22">
        <f>H142+F142+E142+D142</f>
        <v>148</v>
      </c>
      <c r="J142" s="10">
        <v>59</v>
      </c>
    </row>
    <row r="143" spans="1:10" ht="63" x14ac:dyDescent="0.25">
      <c r="A143" t="s">
        <v>900</v>
      </c>
      <c r="B143" s="10" t="s">
        <v>238</v>
      </c>
      <c r="C143" s="60"/>
      <c r="D143" s="60"/>
      <c r="E143" s="60">
        <v>6</v>
      </c>
      <c r="F143" s="60">
        <v>32</v>
      </c>
      <c r="G143" s="60"/>
      <c r="H143" s="60">
        <v>14</v>
      </c>
      <c r="I143" s="22">
        <f>H143+G143+F143+E143</f>
        <v>52</v>
      </c>
      <c r="J143" s="97">
        <v>20</v>
      </c>
    </row>
    <row r="144" spans="1:10" ht="31.5" x14ac:dyDescent="0.25">
      <c r="A144" t="s">
        <v>900</v>
      </c>
      <c r="B144" s="10" t="s">
        <v>325</v>
      </c>
      <c r="C144" s="60">
        <v>0</v>
      </c>
      <c r="D144" s="60">
        <v>40</v>
      </c>
      <c r="E144" s="60">
        <v>457</v>
      </c>
      <c r="F144" s="60">
        <v>111</v>
      </c>
      <c r="G144" s="60">
        <v>24</v>
      </c>
      <c r="H144" s="60">
        <v>185</v>
      </c>
      <c r="I144" s="60">
        <v>817</v>
      </c>
      <c r="J144" s="60">
        <v>272</v>
      </c>
    </row>
    <row r="145" spans="1:10" ht="31.5" x14ac:dyDescent="0.25">
      <c r="A145" t="s">
        <v>900</v>
      </c>
      <c r="B145" s="10" t="s">
        <v>169</v>
      </c>
      <c r="C145" s="60"/>
      <c r="D145" s="60">
        <v>0</v>
      </c>
      <c r="E145" s="60"/>
      <c r="F145" s="60">
        <v>33</v>
      </c>
      <c r="G145" s="60"/>
      <c r="H145" s="60">
        <v>3</v>
      </c>
      <c r="I145" s="22">
        <f>H145+F145+E145+D145</f>
        <v>36</v>
      </c>
      <c r="J145" s="10">
        <v>3</v>
      </c>
    </row>
    <row r="146" spans="1:10" ht="47.25" x14ac:dyDescent="0.25">
      <c r="A146" t="s">
        <v>900</v>
      </c>
      <c r="B146" s="10" t="s">
        <v>174</v>
      </c>
      <c r="C146" s="60"/>
      <c r="D146" s="60">
        <v>0</v>
      </c>
      <c r="E146" s="60">
        <v>84</v>
      </c>
      <c r="F146" s="60">
        <v>0</v>
      </c>
      <c r="G146" s="60"/>
      <c r="H146" s="60">
        <v>0</v>
      </c>
      <c r="I146" s="22">
        <f>H146+F146+E146+D146</f>
        <v>84</v>
      </c>
      <c r="J146" s="10">
        <v>84</v>
      </c>
    </row>
    <row r="147" spans="1:10" ht="47.25" x14ac:dyDescent="0.25">
      <c r="A147" t="s">
        <v>900</v>
      </c>
      <c r="B147" s="10" t="s">
        <v>165</v>
      </c>
      <c r="C147" s="60"/>
      <c r="D147" s="60">
        <v>53</v>
      </c>
      <c r="E147" s="60">
        <v>101</v>
      </c>
      <c r="F147" s="60">
        <v>20</v>
      </c>
      <c r="G147" s="60"/>
      <c r="H147" s="60">
        <v>32</v>
      </c>
      <c r="I147" s="22">
        <f>H147+F147+E147+D147</f>
        <v>206</v>
      </c>
      <c r="J147" s="10">
        <v>32</v>
      </c>
    </row>
    <row r="148" spans="1:10" ht="63" x14ac:dyDescent="0.25">
      <c r="A148" t="s">
        <v>900</v>
      </c>
      <c r="B148" s="10" t="s">
        <v>11</v>
      </c>
      <c r="C148" s="60"/>
      <c r="D148" s="60">
        <v>36</v>
      </c>
      <c r="E148" s="60">
        <v>14</v>
      </c>
      <c r="F148" s="60">
        <v>0</v>
      </c>
      <c r="G148" s="60">
        <v>0</v>
      </c>
      <c r="H148" s="100">
        <v>0</v>
      </c>
      <c r="I148" s="18">
        <f>H148+G148+F148+E148+D148+C148</f>
        <v>50</v>
      </c>
      <c r="J148" s="2">
        <v>13</v>
      </c>
    </row>
    <row r="149" spans="1:10" ht="78.75" x14ac:dyDescent="0.25">
      <c r="A149" t="s">
        <v>900</v>
      </c>
      <c r="B149" s="10" t="s">
        <v>250</v>
      </c>
      <c r="C149" s="60"/>
      <c r="D149" s="60"/>
      <c r="E149" s="60">
        <v>15</v>
      </c>
      <c r="F149" s="60">
        <v>6</v>
      </c>
      <c r="G149" s="60"/>
      <c r="H149" s="60">
        <v>0</v>
      </c>
      <c r="I149" s="22">
        <f>H149+G149+F149+E149</f>
        <v>21</v>
      </c>
      <c r="J149" s="10"/>
    </row>
    <row r="150" spans="1:10" ht="63" x14ac:dyDescent="0.25">
      <c r="A150" t="s">
        <v>900</v>
      </c>
      <c r="B150" s="10" t="s">
        <v>166</v>
      </c>
      <c r="C150" s="60"/>
      <c r="D150" s="60">
        <v>42</v>
      </c>
      <c r="E150" s="60"/>
      <c r="F150" s="60">
        <v>11</v>
      </c>
      <c r="G150" s="60"/>
      <c r="H150" s="60">
        <v>0</v>
      </c>
      <c r="I150" s="22">
        <f>H150+F150+E150+D150</f>
        <v>53</v>
      </c>
      <c r="J150" s="10">
        <v>18</v>
      </c>
    </row>
    <row r="151" spans="1:10" ht="47.25" x14ac:dyDescent="0.25">
      <c r="A151" t="s">
        <v>900</v>
      </c>
      <c r="B151" s="10" t="s">
        <v>10</v>
      </c>
      <c r="C151" s="60">
        <v>125</v>
      </c>
      <c r="D151" s="60">
        <v>99</v>
      </c>
      <c r="E151" s="60">
        <v>944</v>
      </c>
      <c r="F151" s="60">
        <v>375</v>
      </c>
      <c r="G151" s="60">
        <v>40</v>
      </c>
      <c r="H151" s="60">
        <v>293</v>
      </c>
      <c r="I151" s="60">
        <v>1876</v>
      </c>
      <c r="J151" s="60">
        <v>638</v>
      </c>
    </row>
    <row r="152" spans="1:10" ht="31.5" x14ac:dyDescent="0.25">
      <c r="A152" t="s">
        <v>900</v>
      </c>
      <c r="B152" s="10" t="s">
        <v>928</v>
      </c>
      <c r="C152" s="60"/>
      <c r="D152" s="60">
        <v>0</v>
      </c>
      <c r="E152" s="60">
        <v>98</v>
      </c>
      <c r="F152" s="60">
        <v>24</v>
      </c>
      <c r="G152" s="60"/>
      <c r="H152" s="60">
        <v>20</v>
      </c>
      <c r="I152" s="22">
        <f>H152+F152+E152+D152</f>
        <v>142</v>
      </c>
      <c r="J152" s="10">
        <v>69</v>
      </c>
    </row>
    <row r="153" spans="1:10" ht="31.5" x14ac:dyDescent="0.25">
      <c r="A153" t="s">
        <v>900</v>
      </c>
      <c r="B153" s="10" t="s">
        <v>173</v>
      </c>
      <c r="C153" s="60"/>
      <c r="D153" s="60">
        <v>0</v>
      </c>
      <c r="E153" s="60">
        <v>50</v>
      </c>
      <c r="F153" s="60"/>
      <c r="G153" s="60"/>
      <c r="H153" s="60">
        <v>0</v>
      </c>
      <c r="I153" s="22">
        <f>H153+F153+E153+D153</f>
        <v>50</v>
      </c>
      <c r="J153" s="10"/>
    </row>
    <row r="154" spans="1:10" ht="63" x14ac:dyDescent="0.25">
      <c r="A154" t="s">
        <v>900</v>
      </c>
      <c r="B154" s="10" t="s">
        <v>114</v>
      </c>
      <c r="C154" s="60">
        <v>66</v>
      </c>
      <c r="D154" s="60">
        <v>45</v>
      </c>
      <c r="E154" s="60">
        <v>699</v>
      </c>
      <c r="F154" s="60">
        <v>214</v>
      </c>
      <c r="G154" s="60">
        <v>65</v>
      </c>
      <c r="H154" s="60">
        <v>12</v>
      </c>
      <c r="I154" s="60">
        <v>1101</v>
      </c>
      <c r="J154" s="60">
        <v>236</v>
      </c>
    </row>
    <row r="155" spans="1:10" ht="15.75" x14ac:dyDescent="0.25">
      <c r="A155" s="119"/>
      <c r="B155" s="22"/>
      <c r="C155" s="22">
        <f t="shared" ref="C155:J155" si="7">SUM(C139:C154)</f>
        <v>191</v>
      </c>
      <c r="D155" s="22">
        <f t="shared" si="7"/>
        <v>365</v>
      </c>
      <c r="E155" s="22">
        <f t="shared" si="7"/>
        <v>2588</v>
      </c>
      <c r="F155" s="22">
        <f t="shared" si="7"/>
        <v>1043</v>
      </c>
      <c r="G155" s="22">
        <f t="shared" si="7"/>
        <v>129</v>
      </c>
      <c r="H155" s="22">
        <f t="shared" si="7"/>
        <v>593</v>
      </c>
      <c r="I155" s="22">
        <f t="shared" si="7"/>
        <v>4909</v>
      </c>
      <c r="J155" s="22">
        <f t="shared" si="7"/>
        <v>1535</v>
      </c>
    </row>
    <row r="156" spans="1:10" ht="15.75" x14ac:dyDescent="0.25">
      <c r="A156" s="119"/>
      <c r="B156" s="22"/>
      <c r="C156" s="22">
        <v>191</v>
      </c>
      <c r="D156" s="22">
        <v>365</v>
      </c>
      <c r="E156" s="22">
        <v>2588</v>
      </c>
      <c r="F156" s="22">
        <v>1043</v>
      </c>
      <c r="G156" s="22">
        <v>129</v>
      </c>
      <c r="H156" s="22">
        <v>593</v>
      </c>
      <c r="I156" s="22">
        <v>4909</v>
      </c>
      <c r="J156" s="22">
        <v>1535</v>
      </c>
    </row>
    <row r="157" spans="1:10" ht="47.25" x14ac:dyDescent="0.25">
      <c r="A157" t="s">
        <v>914</v>
      </c>
      <c r="B157" s="10" t="s">
        <v>316</v>
      </c>
      <c r="C157" s="60">
        <v>41</v>
      </c>
      <c r="D157" s="60">
        <v>14</v>
      </c>
      <c r="E157" s="60">
        <v>151</v>
      </c>
      <c r="F157" s="60">
        <v>28</v>
      </c>
      <c r="G157" s="60"/>
      <c r="H157" s="60">
        <v>34</v>
      </c>
      <c r="I157" s="60">
        <v>268</v>
      </c>
      <c r="J157" s="60">
        <v>71</v>
      </c>
    </row>
    <row r="158" spans="1:10" ht="15.75" x14ac:dyDescent="0.25">
      <c r="A158" t="s">
        <v>914</v>
      </c>
      <c r="B158" s="10" t="s">
        <v>270</v>
      </c>
      <c r="C158" s="60">
        <v>0</v>
      </c>
      <c r="D158" s="60">
        <v>85</v>
      </c>
      <c r="E158" s="60">
        <v>875</v>
      </c>
      <c r="F158" s="60">
        <v>179</v>
      </c>
      <c r="G158" s="60">
        <v>0</v>
      </c>
      <c r="H158" s="60">
        <v>41</v>
      </c>
      <c r="I158" s="60">
        <v>1180</v>
      </c>
      <c r="J158" s="60">
        <v>377</v>
      </c>
    </row>
    <row r="159" spans="1:10" ht="15.75" x14ac:dyDescent="0.25">
      <c r="A159" s="119"/>
      <c r="B159" s="22"/>
      <c r="C159" s="22">
        <f t="shared" ref="C159:J159" si="8">SUM(C157:C158)</f>
        <v>41</v>
      </c>
      <c r="D159" s="22">
        <f t="shared" si="8"/>
        <v>99</v>
      </c>
      <c r="E159" s="22">
        <f t="shared" si="8"/>
        <v>1026</v>
      </c>
      <c r="F159" s="22">
        <f t="shared" si="8"/>
        <v>207</v>
      </c>
      <c r="G159" s="22">
        <f t="shared" si="8"/>
        <v>0</v>
      </c>
      <c r="H159" s="22">
        <f t="shared" si="8"/>
        <v>75</v>
      </c>
      <c r="I159" s="22">
        <f t="shared" si="8"/>
        <v>1448</v>
      </c>
      <c r="J159" s="22">
        <f t="shared" si="8"/>
        <v>448</v>
      </c>
    </row>
    <row r="160" spans="1:10" ht="15.75" x14ac:dyDescent="0.25">
      <c r="A160" s="119"/>
      <c r="B160" s="22"/>
      <c r="C160" s="22">
        <v>41</v>
      </c>
      <c r="D160" s="22">
        <v>99</v>
      </c>
      <c r="E160" s="22">
        <v>1026</v>
      </c>
      <c r="F160" s="22">
        <v>207</v>
      </c>
      <c r="G160" s="22">
        <v>0</v>
      </c>
      <c r="H160" s="22">
        <v>75</v>
      </c>
      <c r="I160" s="22">
        <v>1448</v>
      </c>
      <c r="J160" s="22">
        <v>448</v>
      </c>
    </row>
    <row r="161" spans="1:10" ht="15.75" x14ac:dyDescent="0.25">
      <c r="A161" t="s">
        <v>913</v>
      </c>
      <c r="B161" s="10" t="s">
        <v>242</v>
      </c>
      <c r="C161" s="60">
        <v>0</v>
      </c>
      <c r="D161" s="60">
        <v>79</v>
      </c>
      <c r="E161" s="60">
        <v>958</v>
      </c>
      <c r="F161" s="60">
        <v>242</v>
      </c>
      <c r="G161" s="60">
        <v>0</v>
      </c>
      <c r="H161" s="60">
        <v>80</v>
      </c>
      <c r="I161" s="60">
        <v>1359</v>
      </c>
      <c r="J161" s="60">
        <v>358</v>
      </c>
    </row>
    <row r="162" spans="1:10" ht="15.75" x14ac:dyDescent="0.25">
      <c r="A162" s="119"/>
      <c r="B162" s="22"/>
      <c r="C162" s="22">
        <f t="shared" ref="C162:J162" si="9">SUM(C161:C161)</f>
        <v>0</v>
      </c>
      <c r="D162" s="22">
        <f t="shared" si="9"/>
        <v>79</v>
      </c>
      <c r="E162" s="22">
        <f t="shared" si="9"/>
        <v>958</v>
      </c>
      <c r="F162" s="22">
        <f t="shared" si="9"/>
        <v>242</v>
      </c>
      <c r="G162" s="22">
        <f t="shared" si="9"/>
        <v>0</v>
      </c>
      <c r="H162" s="22">
        <f t="shared" si="9"/>
        <v>80</v>
      </c>
      <c r="I162" s="22">
        <f t="shared" si="9"/>
        <v>1359</v>
      </c>
      <c r="J162" s="22">
        <f t="shared" si="9"/>
        <v>358</v>
      </c>
    </row>
    <row r="163" spans="1:10" ht="15.75" x14ac:dyDescent="0.25">
      <c r="A163" s="119"/>
      <c r="B163" s="22"/>
      <c r="C163" s="22">
        <v>0</v>
      </c>
      <c r="D163" s="22">
        <v>79</v>
      </c>
      <c r="E163" s="22">
        <v>958</v>
      </c>
      <c r="F163" s="22">
        <v>242</v>
      </c>
      <c r="G163" s="22">
        <v>0</v>
      </c>
      <c r="H163" s="22">
        <v>80</v>
      </c>
      <c r="I163" s="22">
        <v>1359</v>
      </c>
      <c r="J163" s="22">
        <v>358</v>
      </c>
    </row>
    <row r="164" spans="1:10" ht="31.5" x14ac:dyDescent="0.25">
      <c r="A164" t="s">
        <v>909</v>
      </c>
      <c r="B164" s="10" t="s">
        <v>89</v>
      </c>
      <c r="C164" s="60">
        <v>75</v>
      </c>
      <c r="D164" s="60"/>
      <c r="E164" s="60">
        <v>40</v>
      </c>
      <c r="F164" s="60">
        <v>7</v>
      </c>
      <c r="G164" s="60"/>
      <c r="H164" s="60">
        <v>0</v>
      </c>
      <c r="I164" s="22">
        <f>H164+G164+F164+E164+D164+C164</f>
        <v>122</v>
      </c>
      <c r="J164" s="10">
        <v>23</v>
      </c>
    </row>
    <row r="165" spans="1:10" ht="15.75" x14ac:dyDescent="0.25">
      <c r="A165" s="118"/>
      <c r="B165" s="16"/>
      <c r="C165" s="16">
        <f>SUM(C164:C164)</f>
        <v>75</v>
      </c>
      <c r="D165" s="16"/>
      <c r="E165" s="16">
        <f>SUM(E164:E164)</f>
        <v>40</v>
      </c>
      <c r="F165" s="16">
        <f>SUM(F164:F164)</f>
        <v>7</v>
      </c>
      <c r="G165" s="16"/>
      <c r="H165" s="16">
        <f>SUM(H164:H164)</f>
        <v>0</v>
      </c>
      <c r="I165" s="22">
        <f>SUM(I164:I164)</f>
        <v>122</v>
      </c>
      <c r="J165" s="16">
        <f>SUM(J164:J164)</f>
        <v>23</v>
      </c>
    </row>
    <row r="166" spans="1:10" ht="15.75" x14ac:dyDescent="0.25">
      <c r="A166" t="s">
        <v>898</v>
      </c>
      <c r="B166" s="10" t="s">
        <v>113</v>
      </c>
      <c r="C166" s="60">
        <v>0</v>
      </c>
      <c r="D166" s="60"/>
      <c r="E166" s="60">
        <v>945</v>
      </c>
      <c r="F166" s="60">
        <v>106</v>
      </c>
      <c r="G166" s="60">
        <v>0</v>
      </c>
      <c r="H166" s="60">
        <v>14</v>
      </c>
      <c r="I166" s="22">
        <v>1065</v>
      </c>
      <c r="J166" s="60">
        <v>321</v>
      </c>
    </row>
    <row r="167" spans="1:10" ht="47.25" x14ac:dyDescent="0.25">
      <c r="A167" t="s">
        <v>898</v>
      </c>
      <c r="B167" s="10" t="s">
        <v>595</v>
      </c>
      <c r="C167" s="60"/>
      <c r="D167" s="60"/>
      <c r="E167" s="60">
        <v>0</v>
      </c>
      <c r="F167" s="60"/>
      <c r="G167" s="60"/>
      <c r="H167" s="60"/>
      <c r="I167" s="22">
        <f>E167</f>
        <v>0</v>
      </c>
      <c r="J167" s="10"/>
    </row>
    <row r="168" spans="1:10" ht="31.5" x14ac:dyDescent="0.25">
      <c r="A168" t="s">
        <v>898</v>
      </c>
      <c r="B168" s="10" t="s">
        <v>48</v>
      </c>
      <c r="C168" s="98">
        <v>61</v>
      </c>
      <c r="D168" s="99"/>
      <c r="E168" s="98">
        <v>5</v>
      </c>
      <c r="F168" s="98">
        <v>9</v>
      </c>
      <c r="G168" s="99"/>
      <c r="H168" s="98">
        <v>14</v>
      </c>
      <c r="I168" s="22">
        <f>C168+D168+E168+F168+H168</f>
        <v>89</v>
      </c>
      <c r="J168" s="6">
        <v>24</v>
      </c>
    </row>
    <row r="169" spans="1:10" ht="31.5" x14ac:dyDescent="0.25">
      <c r="A169" t="s">
        <v>898</v>
      </c>
      <c r="B169" s="10" t="s">
        <v>589</v>
      </c>
      <c r="C169" s="60"/>
      <c r="D169" s="60"/>
      <c r="E169" s="60">
        <v>15</v>
      </c>
      <c r="F169" s="60"/>
      <c r="G169" s="60"/>
      <c r="H169" s="60"/>
      <c r="I169" s="22">
        <f>E169</f>
        <v>15</v>
      </c>
      <c r="J169" s="10"/>
    </row>
    <row r="170" spans="1:10" ht="15.75" x14ac:dyDescent="0.25">
      <c r="A170" t="s">
        <v>898</v>
      </c>
      <c r="B170" s="10" t="s">
        <v>329</v>
      </c>
      <c r="C170" s="60"/>
      <c r="D170" s="60"/>
      <c r="E170" s="60">
        <v>14</v>
      </c>
      <c r="F170" s="60">
        <v>11</v>
      </c>
      <c r="G170" s="60"/>
      <c r="H170" s="60"/>
      <c r="I170" s="22">
        <f>F170+E170</f>
        <v>25</v>
      </c>
      <c r="J170" s="10">
        <v>7</v>
      </c>
    </row>
    <row r="171" spans="1:10" ht="15.75" x14ac:dyDescent="0.25">
      <c r="A171" t="s">
        <v>898</v>
      </c>
      <c r="B171" s="10" t="s">
        <v>257</v>
      </c>
      <c r="C171" s="130">
        <v>0</v>
      </c>
      <c r="D171" s="130">
        <v>77</v>
      </c>
      <c r="E171" s="130">
        <v>214</v>
      </c>
      <c r="F171" s="130">
        <v>11</v>
      </c>
      <c r="G171" s="130"/>
      <c r="H171" s="130"/>
      <c r="I171" s="22">
        <v>302</v>
      </c>
      <c r="J171" s="130">
        <v>88</v>
      </c>
    </row>
    <row r="172" spans="1:10" ht="15.75" x14ac:dyDescent="0.25">
      <c r="A172" t="s">
        <v>898</v>
      </c>
      <c r="B172" s="10" t="s">
        <v>112</v>
      </c>
      <c r="C172" s="60">
        <v>70</v>
      </c>
      <c r="D172" s="60"/>
      <c r="E172" s="60">
        <v>760</v>
      </c>
      <c r="F172" s="60">
        <v>165</v>
      </c>
      <c r="G172" s="60">
        <v>0</v>
      </c>
      <c r="H172" s="60">
        <v>155</v>
      </c>
      <c r="I172" s="22">
        <v>1150</v>
      </c>
      <c r="J172" s="60">
        <v>303</v>
      </c>
    </row>
    <row r="173" spans="1:10" ht="47.25" x14ac:dyDescent="0.25">
      <c r="A173" t="s">
        <v>898</v>
      </c>
      <c r="B173" s="10" t="s">
        <v>590</v>
      </c>
      <c r="C173" s="60"/>
      <c r="D173" s="60"/>
      <c r="E173" s="60">
        <v>61</v>
      </c>
      <c r="F173" s="60"/>
      <c r="G173" s="60"/>
      <c r="H173" s="60"/>
      <c r="I173" s="22">
        <f>E173</f>
        <v>61</v>
      </c>
      <c r="J173" s="10"/>
    </row>
    <row r="174" spans="1:10" ht="31.5" x14ac:dyDescent="0.25">
      <c r="A174" t="s">
        <v>898</v>
      </c>
      <c r="B174" s="10" t="s">
        <v>258</v>
      </c>
      <c r="C174" s="60"/>
      <c r="D174" s="60"/>
      <c r="E174" s="60">
        <v>72</v>
      </c>
      <c r="F174" s="60">
        <v>0</v>
      </c>
      <c r="G174" s="60"/>
      <c r="H174" s="60"/>
      <c r="I174" s="22">
        <f>F174+E174</f>
        <v>72</v>
      </c>
      <c r="J174" s="10">
        <v>19</v>
      </c>
    </row>
    <row r="175" spans="1:10" ht="31.5" x14ac:dyDescent="0.25">
      <c r="A175" t="s">
        <v>898</v>
      </c>
      <c r="B175" s="10" t="s">
        <v>596</v>
      </c>
      <c r="C175" s="60"/>
      <c r="D175" s="60"/>
      <c r="E175" s="60">
        <v>43</v>
      </c>
      <c r="F175" s="60"/>
      <c r="G175" s="60"/>
      <c r="H175" s="60"/>
      <c r="I175" s="22">
        <f>E175</f>
        <v>43</v>
      </c>
      <c r="J175" s="10"/>
    </row>
    <row r="176" spans="1:10" ht="15.75" x14ac:dyDescent="0.25">
      <c r="A176" t="s">
        <v>898</v>
      </c>
      <c r="B176" s="10" t="s">
        <v>484</v>
      </c>
      <c r="C176" s="60"/>
      <c r="D176" s="60"/>
      <c r="E176" s="60">
        <v>59</v>
      </c>
      <c r="F176" s="60">
        <v>0</v>
      </c>
      <c r="G176" s="60"/>
      <c r="H176" s="60">
        <v>38</v>
      </c>
      <c r="I176" s="22">
        <f>H176+F176+E176</f>
        <v>97</v>
      </c>
      <c r="J176" s="10">
        <v>36</v>
      </c>
    </row>
    <row r="177" spans="1:10" ht="15.75" x14ac:dyDescent="0.25">
      <c r="A177" t="s">
        <v>898</v>
      </c>
      <c r="B177" s="10" t="s">
        <v>256</v>
      </c>
      <c r="C177" s="60"/>
      <c r="D177" s="60"/>
      <c r="E177" s="60">
        <v>76</v>
      </c>
      <c r="F177" s="60"/>
      <c r="G177" s="60"/>
      <c r="H177" s="60"/>
      <c r="I177" s="22">
        <f>F177+E177</f>
        <v>76</v>
      </c>
      <c r="J177" s="10">
        <v>20</v>
      </c>
    </row>
    <row r="178" spans="1:10" ht="47.25" x14ac:dyDescent="0.25">
      <c r="A178" t="s">
        <v>897</v>
      </c>
      <c r="B178" s="10" t="s">
        <v>330</v>
      </c>
      <c r="C178" s="60"/>
      <c r="D178" s="60"/>
      <c r="E178" s="60">
        <v>32</v>
      </c>
      <c r="F178" s="60">
        <v>3</v>
      </c>
      <c r="G178" s="60"/>
      <c r="H178" s="60"/>
      <c r="I178" s="22">
        <f>F178+E178</f>
        <v>35</v>
      </c>
      <c r="J178" s="10">
        <v>14</v>
      </c>
    </row>
    <row r="179" spans="1:10" ht="15.75" x14ac:dyDescent="0.25">
      <c r="A179" t="s">
        <v>898</v>
      </c>
      <c r="B179" s="10" t="s">
        <v>796</v>
      </c>
      <c r="C179" s="60">
        <v>70</v>
      </c>
      <c r="D179" s="60">
        <v>0</v>
      </c>
      <c r="E179" s="60">
        <v>2197</v>
      </c>
      <c r="F179" s="60">
        <v>531</v>
      </c>
      <c r="G179" s="60">
        <v>8</v>
      </c>
      <c r="H179" s="60">
        <v>766</v>
      </c>
      <c r="I179" s="22">
        <v>3572</v>
      </c>
      <c r="J179" s="60">
        <v>1140</v>
      </c>
    </row>
    <row r="180" spans="1:10" ht="31.5" x14ac:dyDescent="0.25">
      <c r="A180" t="s">
        <v>898</v>
      </c>
      <c r="B180" s="10" t="s">
        <v>310</v>
      </c>
      <c r="C180" s="105">
        <v>70</v>
      </c>
      <c r="D180" s="105">
        <v>82</v>
      </c>
      <c r="E180" s="105">
        <v>3811</v>
      </c>
      <c r="F180" s="105">
        <v>1342</v>
      </c>
      <c r="G180" s="105">
        <v>25</v>
      </c>
      <c r="H180" s="105">
        <v>1125</v>
      </c>
      <c r="I180" s="22">
        <v>6455</v>
      </c>
      <c r="J180" s="105">
        <v>2162</v>
      </c>
    </row>
    <row r="181" spans="1:10" ht="15.75" x14ac:dyDescent="0.25">
      <c r="A181" s="119"/>
      <c r="B181" s="22"/>
      <c r="C181" s="22">
        <f t="shared" ref="C181:J181" si="10">SUM(C166:C180)</f>
        <v>271</v>
      </c>
      <c r="D181" s="22">
        <f t="shared" si="10"/>
        <v>159</v>
      </c>
      <c r="E181" s="22">
        <f t="shared" si="10"/>
        <v>8304</v>
      </c>
      <c r="F181" s="22">
        <f t="shared" si="10"/>
        <v>2178</v>
      </c>
      <c r="G181" s="22">
        <f t="shared" si="10"/>
        <v>33</v>
      </c>
      <c r="H181" s="22">
        <f t="shared" si="10"/>
        <v>2112</v>
      </c>
      <c r="I181" s="22">
        <f t="shared" si="10"/>
        <v>13057</v>
      </c>
      <c r="J181" s="22">
        <f t="shared" si="10"/>
        <v>4134</v>
      </c>
    </row>
    <row r="182" spans="1:10" ht="15.75" x14ac:dyDescent="0.25">
      <c r="A182" s="119"/>
      <c r="B182" s="22"/>
      <c r="C182" s="22">
        <v>271</v>
      </c>
      <c r="D182" s="22">
        <v>159</v>
      </c>
      <c r="E182" s="22">
        <v>8304</v>
      </c>
      <c r="F182" s="22">
        <v>2178</v>
      </c>
      <c r="G182" s="22">
        <v>33</v>
      </c>
      <c r="H182" s="22">
        <v>2112</v>
      </c>
      <c r="I182" s="22">
        <v>13057</v>
      </c>
      <c r="J182" s="22">
        <v>4134</v>
      </c>
    </row>
    <row r="183" spans="1:10" ht="31.5" x14ac:dyDescent="0.25">
      <c r="A183" t="s">
        <v>902</v>
      </c>
      <c r="B183" s="10" t="s">
        <v>296</v>
      </c>
      <c r="C183" s="60"/>
      <c r="D183" s="60"/>
      <c r="E183" s="60">
        <v>55</v>
      </c>
      <c r="F183" s="60">
        <v>7</v>
      </c>
      <c r="G183" s="60"/>
      <c r="H183" s="60"/>
      <c r="I183" s="22">
        <f>F183+E183</f>
        <v>62</v>
      </c>
      <c r="J183" s="10">
        <v>21</v>
      </c>
    </row>
    <row r="184" spans="1:10" ht="31.5" x14ac:dyDescent="0.25">
      <c r="A184" t="s">
        <v>902</v>
      </c>
      <c r="B184" s="10" t="s">
        <v>478</v>
      </c>
      <c r="C184" s="60"/>
      <c r="D184" s="60"/>
      <c r="E184" s="60">
        <v>23</v>
      </c>
      <c r="F184" s="60">
        <v>0</v>
      </c>
      <c r="G184" s="60"/>
      <c r="H184" s="60">
        <v>0</v>
      </c>
      <c r="I184" s="22">
        <f>H184+F184+E184</f>
        <v>23</v>
      </c>
      <c r="J184" s="10"/>
    </row>
    <row r="185" spans="1:10" ht="31.5" x14ac:dyDescent="0.25">
      <c r="A185" t="s">
        <v>902</v>
      </c>
      <c r="B185" s="10" t="s">
        <v>71</v>
      </c>
      <c r="C185" s="60">
        <v>30</v>
      </c>
      <c r="D185" s="60">
        <v>0</v>
      </c>
      <c r="E185" s="60">
        <v>8</v>
      </c>
      <c r="F185" s="60"/>
      <c r="G185" s="60">
        <v>0</v>
      </c>
      <c r="H185" s="60">
        <v>0</v>
      </c>
      <c r="I185" s="22">
        <f>H185+G185+F185+E185+D185+C185</f>
        <v>38</v>
      </c>
      <c r="J185" s="10"/>
    </row>
    <row r="186" spans="1:10" ht="78.75" x14ac:dyDescent="0.25">
      <c r="A186" t="s">
        <v>902</v>
      </c>
      <c r="B186" s="10" t="s">
        <v>132</v>
      </c>
      <c r="C186" s="127">
        <v>49</v>
      </c>
      <c r="D186" s="127"/>
      <c r="E186" s="127">
        <v>69</v>
      </c>
      <c r="F186" s="127">
        <v>16</v>
      </c>
      <c r="G186" s="127">
        <v>8</v>
      </c>
      <c r="H186" s="127">
        <v>75</v>
      </c>
      <c r="I186" s="128">
        <f>H186+G186+F186+E186+D186+C186</f>
        <v>217</v>
      </c>
      <c r="J186" s="129">
        <v>62</v>
      </c>
    </row>
    <row r="187" spans="1:10" ht="31.5" x14ac:dyDescent="0.25">
      <c r="A187" t="s">
        <v>902</v>
      </c>
      <c r="B187" s="10" t="s">
        <v>293</v>
      </c>
      <c r="C187" s="60"/>
      <c r="D187" s="60"/>
      <c r="E187" s="60">
        <v>38</v>
      </c>
      <c r="F187" s="60">
        <v>0</v>
      </c>
      <c r="G187" s="60"/>
      <c r="H187" s="60"/>
      <c r="I187" s="22">
        <f>F187+E187</f>
        <v>38</v>
      </c>
      <c r="J187" s="10">
        <v>0</v>
      </c>
    </row>
    <row r="188" spans="1:10" ht="31.5" x14ac:dyDescent="0.25">
      <c r="A188" t="s">
        <v>902</v>
      </c>
      <c r="B188" s="10" t="s">
        <v>72</v>
      </c>
      <c r="C188" s="60">
        <v>190</v>
      </c>
      <c r="D188" s="60">
        <v>0</v>
      </c>
      <c r="E188" s="60">
        <v>406</v>
      </c>
      <c r="F188" s="60">
        <v>182</v>
      </c>
      <c r="G188" s="60">
        <v>5</v>
      </c>
      <c r="H188" s="60">
        <v>254</v>
      </c>
      <c r="I188" s="60">
        <v>1037</v>
      </c>
      <c r="J188" s="60">
        <v>387</v>
      </c>
    </row>
    <row r="189" spans="1:10" ht="15.75" x14ac:dyDescent="0.25">
      <c r="A189" t="s">
        <v>902</v>
      </c>
      <c r="B189" s="10" t="s">
        <v>326</v>
      </c>
      <c r="C189" s="60">
        <v>165</v>
      </c>
      <c r="D189" s="60">
        <v>0</v>
      </c>
      <c r="E189" s="60">
        <v>870</v>
      </c>
      <c r="F189" s="60">
        <v>585</v>
      </c>
      <c r="G189" s="60">
        <v>43</v>
      </c>
      <c r="H189" s="60">
        <v>500</v>
      </c>
      <c r="I189" s="60">
        <v>2163</v>
      </c>
      <c r="J189" s="60">
        <v>714</v>
      </c>
    </row>
    <row r="190" spans="1:10" ht="15.75" x14ac:dyDescent="0.25">
      <c r="A190" s="119"/>
      <c r="B190" s="22"/>
      <c r="C190" s="22">
        <f t="shared" ref="C190:J190" si="11">SUM(C183:C189)</f>
        <v>434</v>
      </c>
      <c r="D190" s="22">
        <f t="shared" si="11"/>
        <v>0</v>
      </c>
      <c r="E190" s="22">
        <f t="shared" si="11"/>
        <v>1469</v>
      </c>
      <c r="F190" s="22">
        <f t="shared" si="11"/>
        <v>790</v>
      </c>
      <c r="G190" s="22">
        <f t="shared" si="11"/>
        <v>56</v>
      </c>
      <c r="H190" s="22">
        <f t="shared" si="11"/>
        <v>829</v>
      </c>
      <c r="I190" s="22">
        <f t="shared" si="11"/>
        <v>3578</v>
      </c>
      <c r="J190" s="22">
        <f t="shared" si="11"/>
        <v>1184</v>
      </c>
    </row>
    <row r="191" spans="1:10" ht="15.75" x14ac:dyDescent="0.25">
      <c r="A191" s="119"/>
      <c r="B191" s="133"/>
      <c r="C191" s="133">
        <v>434</v>
      </c>
      <c r="D191" s="133">
        <v>0</v>
      </c>
      <c r="E191" s="133">
        <v>1469</v>
      </c>
      <c r="F191" s="133">
        <v>790</v>
      </c>
      <c r="G191" s="133">
        <v>56</v>
      </c>
      <c r="H191" s="133">
        <v>829</v>
      </c>
      <c r="I191" s="133">
        <v>3578</v>
      </c>
      <c r="J191" s="133">
        <v>1184</v>
      </c>
    </row>
    <row r="192" spans="1:10" x14ac:dyDescent="0.25">
      <c r="C192">
        <f t="shared" ref="C192:J192" si="12">C190+C181+C165+C162+C159+C155+C137+C127+C123+C113+C108+C93+C88+C75+C59+C48+C45+C32+C27+C20+C7</f>
        <v>6114</v>
      </c>
      <c r="D192">
        <f t="shared" si="12"/>
        <v>5571</v>
      </c>
      <c r="E192">
        <f t="shared" si="12"/>
        <v>41449</v>
      </c>
      <c r="F192">
        <f t="shared" si="12"/>
        <v>28358</v>
      </c>
      <c r="G192">
        <f t="shared" si="12"/>
        <v>725</v>
      </c>
      <c r="H192">
        <f t="shared" si="12"/>
        <v>13774</v>
      </c>
      <c r="I192">
        <f t="shared" si="12"/>
        <v>95961</v>
      </c>
      <c r="J192">
        <f t="shared" si="12"/>
        <v>28943</v>
      </c>
    </row>
    <row r="193" spans="3:10" x14ac:dyDescent="0.25">
      <c r="C193" s="91">
        <v>6114</v>
      </c>
      <c r="D193" s="91">
        <v>5571</v>
      </c>
      <c r="E193" s="91">
        <v>41449</v>
      </c>
      <c r="F193" s="91">
        <v>28358</v>
      </c>
      <c r="G193" s="91">
        <v>725</v>
      </c>
      <c r="H193" s="91">
        <v>13774</v>
      </c>
      <c r="I193" s="2">
        <v>95991</v>
      </c>
      <c r="J193" s="2">
        <v>28943</v>
      </c>
    </row>
  </sheetData>
  <sortState ref="A180:K220">
    <sortCondition ref="B180:B220"/>
  </sortState>
  <mergeCells count="8">
    <mergeCell ref="A2:A4"/>
    <mergeCell ref="B2:B4"/>
    <mergeCell ref="C2:H2"/>
    <mergeCell ref="I2:I4"/>
    <mergeCell ref="J2:J4"/>
    <mergeCell ref="C3:D3"/>
    <mergeCell ref="E3:F3"/>
    <mergeCell ref="G3:H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workbookViewId="0">
      <pane xSplit="9" ySplit="4" topLeftCell="J80" activePane="bottomRight" state="frozen"/>
      <selection pane="topRight" activeCell="J1" sqref="J1"/>
      <selection pane="bottomLeft" activeCell="A7" sqref="A7"/>
      <selection pane="bottomRight" activeCell="N163" sqref="N163"/>
    </sheetView>
  </sheetViews>
  <sheetFormatPr defaultRowHeight="15" x14ac:dyDescent="0.25"/>
  <cols>
    <col min="1" max="1" width="6.42578125" customWidth="1"/>
    <col min="2" max="2" width="28.140625" customWidth="1"/>
  </cols>
  <sheetData>
    <row r="1" spans="1:10" ht="16.5" customHeight="1" x14ac:dyDescent="0.25">
      <c r="A1" s="227" t="s">
        <v>17</v>
      </c>
      <c r="B1" s="228" t="s">
        <v>54</v>
      </c>
      <c r="C1" s="228" t="s">
        <v>0</v>
      </c>
      <c r="D1" s="228"/>
      <c r="E1" s="228"/>
      <c r="F1" s="230"/>
      <c r="G1" s="230"/>
      <c r="H1" s="230"/>
      <c r="I1" s="196" t="s">
        <v>51</v>
      </c>
      <c r="J1" s="229" t="s">
        <v>19</v>
      </c>
    </row>
    <row r="2" spans="1:10" ht="15.75" x14ac:dyDescent="0.25">
      <c r="A2" s="227"/>
      <c r="B2" s="228"/>
      <c r="C2" s="228" t="s">
        <v>846</v>
      </c>
      <c r="D2" s="228"/>
      <c r="E2" s="228"/>
      <c r="F2" s="230"/>
      <c r="G2" s="228" t="s">
        <v>847</v>
      </c>
      <c r="H2" s="230"/>
      <c r="I2" s="197"/>
      <c r="J2" s="229"/>
    </row>
    <row r="3" spans="1:10" ht="16.5" customHeight="1" x14ac:dyDescent="0.25">
      <c r="A3" s="227"/>
      <c r="B3" s="228"/>
      <c r="C3" s="231" t="s">
        <v>844</v>
      </c>
      <c r="D3" s="230"/>
      <c r="E3" s="231" t="s">
        <v>845</v>
      </c>
      <c r="F3" s="230"/>
      <c r="G3" s="230"/>
      <c r="H3" s="230"/>
      <c r="I3" s="197"/>
      <c r="J3" s="229"/>
    </row>
    <row r="4" spans="1:10" ht="31.5" x14ac:dyDescent="0.25">
      <c r="A4" s="227"/>
      <c r="B4" s="228"/>
      <c r="C4" s="72" t="s">
        <v>848</v>
      </c>
      <c r="D4" s="72" t="s">
        <v>849</v>
      </c>
      <c r="E4" s="72" t="s">
        <v>848</v>
      </c>
      <c r="F4" s="72" t="s">
        <v>849</v>
      </c>
      <c r="G4" s="72" t="s">
        <v>848</v>
      </c>
      <c r="H4" s="72" t="s">
        <v>849</v>
      </c>
      <c r="I4" s="197"/>
      <c r="J4" s="229"/>
    </row>
    <row r="5" spans="1:10" ht="15.75" x14ac:dyDescent="0.25">
      <c r="A5" s="154"/>
      <c r="B5" s="220" t="s">
        <v>970</v>
      </c>
      <c r="C5" s="221"/>
      <c r="D5" s="221"/>
      <c r="E5" s="221"/>
      <c r="F5" s="221"/>
      <c r="G5" s="221"/>
      <c r="H5" s="221"/>
      <c r="I5" s="221"/>
      <c r="J5" s="222"/>
    </row>
    <row r="6" spans="1:10" ht="43.5" customHeight="1" x14ac:dyDescent="0.25">
      <c r="A6" s="135">
        <v>1</v>
      </c>
      <c r="B6" s="46" t="s">
        <v>14</v>
      </c>
      <c r="C6" s="135">
        <v>378</v>
      </c>
      <c r="D6" s="135">
        <v>0</v>
      </c>
      <c r="E6" s="135">
        <v>238</v>
      </c>
      <c r="F6" s="135">
        <v>52</v>
      </c>
      <c r="G6" s="135">
        <v>0</v>
      </c>
      <c r="H6" s="135">
        <v>146</v>
      </c>
      <c r="I6" s="135">
        <f t="shared" ref="I6:I53" si="0">SUM(C6:H6)</f>
        <v>814</v>
      </c>
      <c r="J6" s="135">
        <v>251</v>
      </c>
    </row>
    <row r="7" spans="1:10" ht="45" x14ac:dyDescent="0.25">
      <c r="A7" s="135">
        <v>2</v>
      </c>
      <c r="B7" s="46" t="s">
        <v>850</v>
      </c>
      <c r="C7" s="135">
        <v>0</v>
      </c>
      <c r="D7" s="135">
        <v>140</v>
      </c>
      <c r="E7" s="135">
        <v>970</v>
      </c>
      <c r="F7" s="135">
        <v>123</v>
      </c>
      <c r="G7" s="135">
        <v>111</v>
      </c>
      <c r="H7" s="135">
        <v>79</v>
      </c>
      <c r="I7" s="135">
        <f t="shared" si="0"/>
        <v>1423</v>
      </c>
      <c r="J7" s="135">
        <v>328</v>
      </c>
    </row>
    <row r="8" spans="1:10" ht="47.25" customHeight="1" x14ac:dyDescent="0.25">
      <c r="A8" s="135">
        <v>3</v>
      </c>
      <c r="B8" s="46" t="s">
        <v>851</v>
      </c>
      <c r="C8" s="135">
        <v>330</v>
      </c>
      <c r="D8" s="135">
        <v>88</v>
      </c>
      <c r="E8" s="135">
        <v>245</v>
      </c>
      <c r="F8" s="135">
        <v>150</v>
      </c>
      <c r="G8" s="135">
        <v>0</v>
      </c>
      <c r="H8" s="135">
        <v>352</v>
      </c>
      <c r="I8" s="135">
        <f t="shared" si="0"/>
        <v>1165</v>
      </c>
      <c r="J8" s="135">
        <v>369</v>
      </c>
    </row>
    <row r="9" spans="1:10" ht="30" customHeight="1" x14ac:dyDescent="0.25">
      <c r="A9" s="135">
        <v>4</v>
      </c>
      <c r="B9" s="46" t="s">
        <v>33</v>
      </c>
      <c r="C9" s="135">
        <v>191</v>
      </c>
      <c r="D9" s="135">
        <v>9</v>
      </c>
      <c r="E9" s="135">
        <v>353</v>
      </c>
      <c r="F9" s="135">
        <v>160</v>
      </c>
      <c r="G9" s="135">
        <v>66</v>
      </c>
      <c r="H9" s="135">
        <v>46</v>
      </c>
      <c r="I9" s="135">
        <f t="shared" si="0"/>
        <v>825</v>
      </c>
      <c r="J9" s="135">
        <v>255</v>
      </c>
    </row>
    <row r="10" spans="1:10" ht="30" customHeight="1" x14ac:dyDescent="0.25">
      <c r="A10" s="135">
        <v>5</v>
      </c>
      <c r="B10" s="46" t="s">
        <v>852</v>
      </c>
      <c r="C10" s="135">
        <v>284</v>
      </c>
      <c r="D10" s="135">
        <v>0</v>
      </c>
      <c r="E10" s="135">
        <v>426</v>
      </c>
      <c r="F10" s="135">
        <v>57</v>
      </c>
      <c r="G10" s="135">
        <v>0</v>
      </c>
      <c r="H10" s="135">
        <v>89</v>
      </c>
      <c r="I10" s="135">
        <f t="shared" si="0"/>
        <v>856</v>
      </c>
      <c r="J10" s="135">
        <v>248</v>
      </c>
    </row>
    <row r="11" spans="1:10" ht="31.5" customHeight="1" x14ac:dyDescent="0.25">
      <c r="A11" s="135">
        <v>6</v>
      </c>
      <c r="B11" s="46" t="s">
        <v>853</v>
      </c>
      <c r="C11" s="135">
        <v>110</v>
      </c>
      <c r="D11" s="135"/>
      <c r="E11" s="135"/>
      <c r="F11" s="135"/>
      <c r="G11" s="135"/>
      <c r="H11" s="135"/>
      <c r="I11" s="135">
        <f t="shared" si="0"/>
        <v>110</v>
      </c>
      <c r="J11" s="135">
        <v>28</v>
      </c>
    </row>
    <row r="12" spans="1:10" ht="29.25" customHeight="1" x14ac:dyDescent="0.25">
      <c r="A12" s="135">
        <v>7</v>
      </c>
      <c r="B12" s="46" t="s">
        <v>85</v>
      </c>
      <c r="C12" s="135">
        <v>174</v>
      </c>
      <c r="D12" s="135">
        <v>0</v>
      </c>
      <c r="E12" s="135">
        <v>28</v>
      </c>
      <c r="F12" s="135">
        <v>45</v>
      </c>
      <c r="G12" s="135">
        <v>0</v>
      </c>
      <c r="H12" s="135">
        <v>32</v>
      </c>
      <c r="I12" s="135">
        <f t="shared" si="0"/>
        <v>279</v>
      </c>
      <c r="J12" s="135">
        <v>71</v>
      </c>
    </row>
    <row r="13" spans="1:10" ht="31.5" customHeight="1" x14ac:dyDescent="0.25">
      <c r="A13" s="135">
        <v>8</v>
      </c>
      <c r="B13" s="46" t="s">
        <v>92</v>
      </c>
      <c r="C13" s="135">
        <v>273</v>
      </c>
      <c r="D13" s="135">
        <v>0</v>
      </c>
      <c r="E13" s="135">
        <v>280</v>
      </c>
      <c r="F13" s="135">
        <v>71</v>
      </c>
      <c r="G13" s="135">
        <v>0</v>
      </c>
      <c r="H13" s="135">
        <v>65</v>
      </c>
      <c r="I13" s="135">
        <f t="shared" si="0"/>
        <v>689</v>
      </c>
      <c r="J13" s="135">
        <v>221</v>
      </c>
    </row>
    <row r="14" spans="1:10" ht="30.75" customHeight="1" x14ac:dyDescent="0.25">
      <c r="A14" s="135">
        <v>9</v>
      </c>
      <c r="B14" s="46" t="s">
        <v>143</v>
      </c>
      <c r="C14" s="135">
        <v>0</v>
      </c>
      <c r="D14" s="135">
        <v>553</v>
      </c>
      <c r="E14" s="135">
        <v>0</v>
      </c>
      <c r="F14" s="135">
        <v>1146</v>
      </c>
      <c r="G14" s="135">
        <v>0</v>
      </c>
      <c r="H14" s="135">
        <v>0</v>
      </c>
      <c r="I14" s="135">
        <f t="shared" si="0"/>
        <v>1699</v>
      </c>
      <c r="J14" s="135">
        <v>564</v>
      </c>
    </row>
    <row r="15" spans="1:10" ht="30" customHeight="1" x14ac:dyDescent="0.25">
      <c r="A15" s="135">
        <v>10</v>
      </c>
      <c r="B15" s="46" t="s">
        <v>144</v>
      </c>
      <c r="C15" s="135"/>
      <c r="D15" s="136">
        <v>19</v>
      </c>
      <c r="E15" s="136">
        <v>0</v>
      </c>
      <c r="F15" s="136">
        <v>0</v>
      </c>
      <c r="G15" s="136">
        <v>0</v>
      </c>
      <c r="H15" s="136">
        <v>0</v>
      </c>
      <c r="I15" s="135">
        <f t="shared" si="0"/>
        <v>19</v>
      </c>
      <c r="J15" s="136">
        <v>10</v>
      </c>
    </row>
    <row r="16" spans="1:10" ht="30" customHeight="1" x14ac:dyDescent="0.25">
      <c r="A16" s="135">
        <v>11</v>
      </c>
      <c r="B16" s="46" t="s">
        <v>856</v>
      </c>
      <c r="C16" s="135">
        <v>0</v>
      </c>
      <c r="D16" s="135">
        <v>61</v>
      </c>
      <c r="E16" s="135">
        <v>0</v>
      </c>
      <c r="F16" s="135">
        <v>0</v>
      </c>
      <c r="G16" s="135">
        <v>0</v>
      </c>
      <c r="H16" s="135">
        <v>0</v>
      </c>
      <c r="I16" s="135">
        <f t="shared" si="0"/>
        <v>61</v>
      </c>
      <c r="J16" s="135">
        <v>14</v>
      </c>
    </row>
    <row r="17" spans="1:10" ht="21.75" customHeight="1" x14ac:dyDescent="0.25">
      <c r="A17" s="135">
        <v>12</v>
      </c>
      <c r="B17" s="46" t="s">
        <v>857</v>
      </c>
      <c r="C17" s="135">
        <v>0</v>
      </c>
      <c r="D17" s="135">
        <v>145</v>
      </c>
      <c r="E17" s="135">
        <v>561</v>
      </c>
      <c r="F17" s="135">
        <v>298</v>
      </c>
      <c r="G17" s="135">
        <v>0</v>
      </c>
      <c r="H17" s="135">
        <v>105</v>
      </c>
      <c r="I17" s="135">
        <f t="shared" si="0"/>
        <v>1109</v>
      </c>
      <c r="J17" s="135">
        <v>402</v>
      </c>
    </row>
    <row r="18" spans="1:10" ht="45" customHeight="1" x14ac:dyDescent="0.25">
      <c r="A18" s="135">
        <v>13</v>
      </c>
      <c r="B18" s="46" t="s">
        <v>176</v>
      </c>
      <c r="C18" s="135">
        <v>173</v>
      </c>
      <c r="D18" s="135">
        <v>41</v>
      </c>
      <c r="E18" s="135"/>
      <c r="F18" s="135"/>
      <c r="G18" s="135"/>
      <c r="H18" s="135"/>
      <c r="I18" s="135">
        <f t="shared" si="0"/>
        <v>214</v>
      </c>
      <c r="J18" s="135">
        <v>35</v>
      </c>
    </row>
    <row r="19" spans="1:10" ht="43.5" customHeight="1" x14ac:dyDescent="0.25">
      <c r="A19" s="135">
        <v>14</v>
      </c>
      <c r="B19" s="46" t="s">
        <v>184</v>
      </c>
      <c r="C19" s="135">
        <v>251</v>
      </c>
      <c r="D19" s="135">
        <v>45</v>
      </c>
      <c r="E19" s="135"/>
      <c r="F19" s="135"/>
      <c r="G19" s="135"/>
      <c r="H19" s="135"/>
      <c r="I19" s="135">
        <f t="shared" si="0"/>
        <v>296</v>
      </c>
      <c r="J19" s="135">
        <v>46</v>
      </c>
    </row>
    <row r="20" spans="1:10" ht="43.5" customHeight="1" x14ac:dyDescent="0.25">
      <c r="A20" s="135">
        <v>15</v>
      </c>
      <c r="B20" s="46" t="s">
        <v>215</v>
      </c>
      <c r="C20" s="135">
        <v>59</v>
      </c>
      <c r="D20" s="135">
        <v>0</v>
      </c>
      <c r="E20" s="135">
        <v>0</v>
      </c>
      <c r="F20" s="135">
        <v>0</v>
      </c>
      <c r="G20" s="135">
        <v>0</v>
      </c>
      <c r="H20" s="135"/>
      <c r="I20" s="135">
        <f t="shared" si="0"/>
        <v>59</v>
      </c>
      <c r="J20" s="135">
        <v>20</v>
      </c>
    </row>
    <row r="21" spans="1:10" ht="30" customHeight="1" x14ac:dyDescent="0.25">
      <c r="A21" s="135">
        <v>16</v>
      </c>
      <c r="B21" s="46" t="s">
        <v>196</v>
      </c>
      <c r="C21" s="135">
        <v>0</v>
      </c>
      <c r="D21" s="135">
        <v>16</v>
      </c>
      <c r="E21" s="135">
        <v>0</v>
      </c>
      <c r="F21" s="135">
        <v>0</v>
      </c>
      <c r="G21" s="135">
        <v>0</v>
      </c>
      <c r="H21" s="135">
        <v>0</v>
      </c>
      <c r="I21" s="135">
        <f t="shared" si="0"/>
        <v>16</v>
      </c>
      <c r="J21" s="135">
        <v>0</v>
      </c>
    </row>
    <row r="22" spans="1:10" ht="30" customHeight="1" x14ac:dyDescent="0.25">
      <c r="A22" s="135">
        <v>17</v>
      </c>
      <c r="B22" s="46" t="s">
        <v>854</v>
      </c>
      <c r="C22" s="135">
        <v>234</v>
      </c>
      <c r="D22" s="135">
        <v>0</v>
      </c>
      <c r="E22" s="135">
        <v>342</v>
      </c>
      <c r="F22" s="135">
        <v>33</v>
      </c>
      <c r="G22" s="135">
        <v>0</v>
      </c>
      <c r="H22" s="135">
        <v>126</v>
      </c>
      <c r="I22" s="135">
        <f t="shared" si="0"/>
        <v>735</v>
      </c>
      <c r="J22" s="135">
        <v>209</v>
      </c>
    </row>
    <row r="23" spans="1:10" ht="30" customHeight="1" x14ac:dyDescent="0.25">
      <c r="A23" s="135">
        <v>18</v>
      </c>
      <c r="B23" s="46" t="s">
        <v>115</v>
      </c>
      <c r="C23" s="135">
        <v>258</v>
      </c>
      <c r="D23" s="135">
        <v>95</v>
      </c>
      <c r="E23" s="135">
        <v>339</v>
      </c>
      <c r="F23" s="135">
        <v>56</v>
      </c>
      <c r="G23" s="135">
        <v>0</v>
      </c>
      <c r="H23" s="135">
        <v>479</v>
      </c>
      <c r="I23" s="135">
        <f t="shared" si="0"/>
        <v>1227</v>
      </c>
      <c r="J23" s="135">
        <v>382</v>
      </c>
    </row>
    <row r="24" spans="1:10" ht="30" customHeight="1" x14ac:dyDescent="0.25">
      <c r="A24" s="135">
        <v>19</v>
      </c>
      <c r="B24" s="46" t="s">
        <v>855</v>
      </c>
      <c r="C24" s="135">
        <v>137</v>
      </c>
      <c r="D24" s="135">
        <v>0</v>
      </c>
      <c r="E24" s="135">
        <v>121</v>
      </c>
      <c r="F24" s="135">
        <v>38</v>
      </c>
      <c r="G24" s="135">
        <v>0</v>
      </c>
      <c r="H24" s="135">
        <v>66</v>
      </c>
      <c r="I24" s="135">
        <f t="shared" si="0"/>
        <v>362</v>
      </c>
      <c r="J24" s="135">
        <v>93</v>
      </c>
    </row>
    <row r="25" spans="1:10" ht="30" customHeight="1" x14ac:dyDescent="0.25">
      <c r="A25" s="135">
        <v>20</v>
      </c>
      <c r="B25" s="46" t="s">
        <v>154</v>
      </c>
      <c r="C25" s="135">
        <v>0</v>
      </c>
      <c r="D25" s="135">
        <v>231</v>
      </c>
      <c r="E25" s="135">
        <v>0</v>
      </c>
      <c r="F25" s="135">
        <v>300</v>
      </c>
      <c r="G25" s="135">
        <v>0</v>
      </c>
      <c r="H25" s="135">
        <v>0</v>
      </c>
      <c r="I25" s="135">
        <f t="shared" si="0"/>
        <v>531</v>
      </c>
      <c r="J25" s="135">
        <v>163</v>
      </c>
    </row>
    <row r="26" spans="1:10" ht="30" customHeight="1" x14ac:dyDescent="0.25">
      <c r="A26" s="135">
        <v>21</v>
      </c>
      <c r="B26" s="46" t="s">
        <v>159</v>
      </c>
      <c r="C26" s="135">
        <v>0</v>
      </c>
      <c r="D26" s="135">
        <v>214</v>
      </c>
      <c r="E26" s="135">
        <v>0</v>
      </c>
      <c r="F26" s="135">
        <v>401</v>
      </c>
      <c r="G26" s="135">
        <v>0</v>
      </c>
      <c r="H26" s="135">
        <v>0</v>
      </c>
      <c r="I26" s="135">
        <f t="shared" si="0"/>
        <v>615</v>
      </c>
      <c r="J26" s="135">
        <v>186</v>
      </c>
    </row>
    <row r="27" spans="1:10" ht="30" customHeight="1" x14ac:dyDescent="0.25">
      <c r="A27" s="135">
        <v>22</v>
      </c>
      <c r="B27" s="46" t="s">
        <v>858</v>
      </c>
      <c r="C27" s="135">
        <v>111</v>
      </c>
      <c r="D27" s="135">
        <v>13</v>
      </c>
      <c r="E27" s="135">
        <v>0</v>
      </c>
      <c r="F27" s="135">
        <v>0</v>
      </c>
      <c r="G27" s="135">
        <v>0</v>
      </c>
      <c r="H27" s="135">
        <v>105</v>
      </c>
      <c r="I27" s="135">
        <f t="shared" si="0"/>
        <v>229</v>
      </c>
      <c r="J27" s="135">
        <v>82</v>
      </c>
    </row>
    <row r="28" spans="1:10" ht="30" customHeight="1" x14ac:dyDescent="0.25">
      <c r="A28" s="135">
        <v>23</v>
      </c>
      <c r="B28" s="157" t="s">
        <v>399</v>
      </c>
      <c r="C28" s="146">
        <v>170</v>
      </c>
      <c r="D28" s="146">
        <v>26</v>
      </c>
      <c r="E28" s="146">
        <v>0</v>
      </c>
      <c r="F28" s="146">
        <v>0</v>
      </c>
      <c r="G28" s="146">
        <v>0</v>
      </c>
      <c r="H28" s="146">
        <v>0</v>
      </c>
      <c r="I28" s="146">
        <f t="shared" si="0"/>
        <v>196</v>
      </c>
      <c r="J28" s="146">
        <v>58</v>
      </c>
    </row>
    <row r="29" spans="1:10" ht="30" customHeight="1" x14ac:dyDescent="0.25">
      <c r="A29" s="135">
        <v>24</v>
      </c>
      <c r="B29" s="46" t="s">
        <v>402</v>
      </c>
      <c r="C29" s="135">
        <v>243</v>
      </c>
      <c r="D29" s="135">
        <v>0</v>
      </c>
      <c r="E29" s="135">
        <v>32</v>
      </c>
      <c r="F29" s="135">
        <v>0</v>
      </c>
      <c r="G29" s="135">
        <v>0</v>
      </c>
      <c r="H29" s="135">
        <v>36</v>
      </c>
      <c r="I29" s="135">
        <f t="shared" si="0"/>
        <v>311</v>
      </c>
      <c r="J29" s="135">
        <v>89</v>
      </c>
    </row>
    <row r="30" spans="1:10" ht="30" customHeight="1" x14ac:dyDescent="0.25">
      <c r="A30" s="135">
        <v>25</v>
      </c>
      <c r="B30" s="46" t="s">
        <v>408</v>
      </c>
      <c r="C30" s="135">
        <v>210</v>
      </c>
      <c r="D30" s="135">
        <v>0</v>
      </c>
      <c r="E30" s="135">
        <v>152</v>
      </c>
      <c r="F30" s="135">
        <v>27</v>
      </c>
      <c r="G30" s="135">
        <v>0</v>
      </c>
      <c r="H30" s="135">
        <v>260</v>
      </c>
      <c r="I30" s="135">
        <f t="shared" si="0"/>
        <v>649</v>
      </c>
      <c r="J30" s="135">
        <v>206</v>
      </c>
    </row>
    <row r="31" spans="1:10" ht="30" customHeight="1" x14ac:dyDescent="0.25">
      <c r="A31" s="135">
        <v>26</v>
      </c>
      <c r="B31" s="46" t="s">
        <v>412</v>
      </c>
      <c r="C31" s="135">
        <v>146</v>
      </c>
      <c r="D31" s="135">
        <v>0</v>
      </c>
      <c r="E31" s="135">
        <v>421</v>
      </c>
      <c r="F31" s="135">
        <v>142</v>
      </c>
      <c r="G31" s="135">
        <v>83</v>
      </c>
      <c r="H31" s="135">
        <v>452</v>
      </c>
      <c r="I31" s="135">
        <f t="shared" si="0"/>
        <v>1244</v>
      </c>
      <c r="J31" s="135">
        <v>318</v>
      </c>
    </row>
    <row r="32" spans="1:10" ht="21" customHeight="1" x14ac:dyDescent="0.25">
      <c r="A32" s="135">
        <v>27</v>
      </c>
      <c r="B32" s="46" t="s">
        <v>419</v>
      </c>
      <c r="C32" s="135">
        <v>286</v>
      </c>
      <c r="D32" s="135">
        <v>93</v>
      </c>
      <c r="E32" s="135">
        <v>685</v>
      </c>
      <c r="F32" s="135">
        <v>196</v>
      </c>
      <c r="G32" s="135">
        <v>0</v>
      </c>
      <c r="H32" s="135">
        <v>1103</v>
      </c>
      <c r="I32" s="135">
        <f t="shared" si="0"/>
        <v>2363</v>
      </c>
      <c r="J32" s="135">
        <v>792</v>
      </c>
    </row>
    <row r="33" spans="1:10" ht="30" customHeight="1" x14ac:dyDescent="0.25">
      <c r="A33" s="135">
        <v>28</v>
      </c>
      <c r="B33" s="46" t="s">
        <v>872</v>
      </c>
      <c r="C33" s="135">
        <v>168</v>
      </c>
      <c r="D33" s="135">
        <v>0</v>
      </c>
      <c r="E33" s="135">
        <v>1232</v>
      </c>
      <c r="F33" s="135">
        <v>491</v>
      </c>
      <c r="G33" s="135">
        <v>0</v>
      </c>
      <c r="H33" s="135">
        <v>803</v>
      </c>
      <c r="I33" s="135">
        <f t="shared" si="0"/>
        <v>2694</v>
      </c>
      <c r="J33" s="135">
        <v>956</v>
      </c>
    </row>
    <row r="34" spans="1:10" ht="30" customHeight="1" x14ac:dyDescent="0.25">
      <c r="A34" s="135">
        <v>29</v>
      </c>
      <c r="B34" s="46" t="s">
        <v>427</v>
      </c>
      <c r="C34" s="45">
        <v>0</v>
      </c>
      <c r="D34" s="45">
        <v>506</v>
      </c>
      <c r="E34" s="45">
        <v>0</v>
      </c>
      <c r="F34" s="45">
        <v>470</v>
      </c>
      <c r="G34" s="45">
        <v>0</v>
      </c>
      <c r="H34" s="45">
        <v>0</v>
      </c>
      <c r="I34" s="45">
        <f t="shared" si="0"/>
        <v>976</v>
      </c>
      <c r="J34" s="45">
        <v>288</v>
      </c>
    </row>
    <row r="35" spans="1:10" ht="30" customHeight="1" x14ac:dyDescent="0.25">
      <c r="A35" s="135">
        <v>30</v>
      </c>
      <c r="B35" s="46" t="s">
        <v>428</v>
      </c>
      <c r="C35" s="45">
        <v>170</v>
      </c>
      <c r="D35" s="45">
        <v>14</v>
      </c>
      <c r="E35" s="45">
        <v>0</v>
      </c>
      <c r="F35" s="45">
        <v>0</v>
      </c>
      <c r="G35" s="45">
        <v>0</v>
      </c>
      <c r="H35" s="45">
        <v>0</v>
      </c>
      <c r="I35" s="45">
        <f t="shared" si="0"/>
        <v>184</v>
      </c>
      <c r="J35" s="45">
        <v>45</v>
      </c>
    </row>
    <row r="36" spans="1:10" ht="31.5" customHeight="1" x14ac:dyDescent="0.25">
      <c r="A36" s="135">
        <v>31</v>
      </c>
      <c r="B36" s="46" t="s">
        <v>533</v>
      </c>
      <c r="C36" s="135">
        <v>228</v>
      </c>
      <c r="D36" s="135">
        <v>0</v>
      </c>
      <c r="E36" s="135">
        <v>350</v>
      </c>
      <c r="F36" s="135">
        <v>0</v>
      </c>
      <c r="G36" s="135">
        <v>0</v>
      </c>
      <c r="H36" s="135">
        <v>587</v>
      </c>
      <c r="I36" s="135">
        <f t="shared" si="0"/>
        <v>1165</v>
      </c>
      <c r="J36" s="135">
        <v>377</v>
      </c>
    </row>
    <row r="37" spans="1:10" ht="30.75" customHeight="1" x14ac:dyDescent="0.25">
      <c r="A37" s="135">
        <v>32</v>
      </c>
      <c r="B37" s="46" t="s">
        <v>539</v>
      </c>
      <c r="C37" s="135">
        <v>161</v>
      </c>
      <c r="D37" s="135">
        <v>25</v>
      </c>
      <c r="E37" s="135">
        <v>84</v>
      </c>
      <c r="F37" s="135">
        <v>41</v>
      </c>
      <c r="G37" s="135">
        <v>4</v>
      </c>
      <c r="H37" s="135">
        <v>41</v>
      </c>
      <c r="I37" s="135">
        <f t="shared" si="0"/>
        <v>356</v>
      </c>
      <c r="J37" s="135">
        <v>95</v>
      </c>
    </row>
    <row r="38" spans="1:10" ht="30" customHeight="1" x14ac:dyDescent="0.25">
      <c r="A38" s="135">
        <v>33</v>
      </c>
      <c r="B38" s="46" t="s">
        <v>553</v>
      </c>
      <c r="C38" s="135">
        <v>145</v>
      </c>
      <c r="D38" s="135">
        <v>71</v>
      </c>
      <c r="E38" s="135">
        <v>1323</v>
      </c>
      <c r="F38" s="135">
        <v>615</v>
      </c>
      <c r="G38" s="135">
        <v>0</v>
      </c>
      <c r="H38" s="135">
        <v>572</v>
      </c>
      <c r="I38" s="135">
        <f t="shared" si="0"/>
        <v>2726</v>
      </c>
      <c r="J38" s="135">
        <v>862</v>
      </c>
    </row>
    <row r="39" spans="1:10" ht="29.25" customHeight="1" x14ac:dyDescent="0.25">
      <c r="A39" s="135">
        <v>34</v>
      </c>
      <c r="B39" s="46" t="s">
        <v>554</v>
      </c>
      <c r="C39" s="135">
        <v>0</v>
      </c>
      <c r="D39" s="135">
        <v>640</v>
      </c>
      <c r="E39" s="135">
        <v>0</v>
      </c>
      <c r="F39" s="135">
        <v>632</v>
      </c>
      <c r="G39" s="135">
        <v>0</v>
      </c>
      <c r="H39" s="135">
        <v>0</v>
      </c>
      <c r="I39" s="135">
        <f t="shared" si="0"/>
        <v>1272</v>
      </c>
      <c r="J39" s="135">
        <v>365</v>
      </c>
    </row>
    <row r="40" spans="1:10" ht="32.25" customHeight="1" x14ac:dyDescent="0.25">
      <c r="A40" s="135">
        <v>35</v>
      </c>
      <c r="B40" s="46" t="s">
        <v>876</v>
      </c>
      <c r="C40" s="135">
        <v>0</v>
      </c>
      <c r="D40" s="135">
        <v>253</v>
      </c>
      <c r="E40" s="135">
        <v>0</v>
      </c>
      <c r="F40" s="135">
        <v>51</v>
      </c>
      <c r="G40" s="135">
        <v>0</v>
      </c>
      <c r="H40" s="135">
        <v>0</v>
      </c>
      <c r="I40" s="135">
        <f t="shared" si="0"/>
        <v>304</v>
      </c>
      <c r="J40" s="135">
        <v>83</v>
      </c>
    </row>
    <row r="41" spans="1:10" ht="33" customHeight="1" x14ac:dyDescent="0.25">
      <c r="A41" s="135">
        <v>36</v>
      </c>
      <c r="B41" s="46" t="s">
        <v>562</v>
      </c>
      <c r="C41" s="135">
        <v>53</v>
      </c>
      <c r="D41" s="135">
        <v>40</v>
      </c>
      <c r="E41" s="135">
        <v>0</v>
      </c>
      <c r="F41" s="135">
        <v>0</v>
      </c>
      <c r="G41" s="135">
        <v>0</v>
      </c>
      <c r="H41" s="135">
        <v>51</v>
      </c>
      <c r="I41" s="135">
        <f t="shared" si="0"/>
        <v>144</v>
      </c>
      <c r="J41" s="135">
        <v>52</v>
      </c>
    </row>
    <row r="42" spans="1:10" ht="60" x14ac:dyDescent="0.25">
      <c r="A42" s="135">
        <v>37</v>
      </c>
      <c r="B42" s="46" t="s">
        <v>506</v>
      </c>
      <c r="C42" s="135">
        <v>277</v>
      </c>
      <c r="D42" s="135">
        <v>0</v>
      </c>
      <c r="E42" s="135">
        <v>375</v>
      </c>
      <c r="F42" s="135">
        <v>87</v>
      </c>
      <c r="G42" s="135">
        <v>74</v>
      </c>
      <c r="H42" s="135">
        <v>151</v>
      </c>
      <c r="I42" s="135">
        <f t="shared" si="0"/>
        <v>964</v>
      </c>
      <c r="J42" s="135">
        <v>267</v>
      </c>
    </row>
    <row r="43" spans="1:10" ht="45" x14ac:dyDescent="0.25">
      <c r="A43" s="135">
        <v>38</v>
      </c>
      <c r="B43" s="46" t="s">
        <v>513</v>
      </c>
      <c r="C43" s="135">
        <v>136</v>
      </c>
      <c r="D43" s="135">
        <v>0</v>
      </c>
      <c r="E43" s="135">
        <v>34</v>
      </c>
      <c r="F43" s="135">
        <v>81</v>
      </c>
      <c r="G43" s="135">
        <v>0</v>
      </c>
      <c r="H43" s="135">
        <v>117</v>
      </c>
      <c r="I43" s="135">
        <f t="shared" si="0"/>
        <v>368</v>
      </c>
      <c r="J43" s="135">
        <v>131</v>
      </c>
    </row>
    <row r="44" spans="1:10" ht="30" x14ac:dyDescent="0.25">
      <c r="A44" s="135">
        <v>39</v>
      </c>
      <c r="B44" s="46" t="s">
        <v>514</v>
      </c>
      <c r="C44" s="135">
        <v>0</v>
      </c>
      <c r="D44" s="135">
        <v>419</v>
      </c>
      <c r="E44" s="135"/>
      <c r="F44" s="135">
        <v>480</v>
      </c>
      <c r="G44" s="135"/>
      <c r="H44" s="135">
        <v>0</v>
      </c>
      <c r="I44" s="135">
        <f t="shared" si="0"/>
        <v>899</v>
      </c>
      <c r="J44" s="135">
        <v>317</v>
      </c>
    </row>
    <row r="45" spans="1:10" ht="47.25" customHeight="1" x14ac:dyDescent="0.25">
      <c r="A45" s="135">
        <v>40</v>
      </c>
      <c r="B45" s="46" t="s">
        <v>341</v>
      </c>
      <c r="C45" s="135">
        <v>60</v>
      </c>
      <c r="D45" s="135">
        <v>61</v>
      </c>
      <c r="E45" s="135">
        <v>129</v>
      </c>
      <c r="F45" s="135">
        <v>53</v>
      </c>
      <c r="G45" s="135">
        <v>0</v>
      </c>
      <c r="H45" s="135">
        <v>133</v>
      </c>
      <c r="I45" s="135">
        <f t="shared" si="0"/>
        <v>436</v>
      </c>
      <c r="J45" s="135">
        <v>159</v>
      </c>
    </row>
    <row r="46" spans="1:10" ht="42.75" customHeight="1" x14ac:dyDescent="0.25">
      <c r="A46" s="135">
        <v>41</v>
      </c>
      <c r="B46" s="46" t="s">
        <v>868</v>
      </c>
      <c r="C46" s="135">
        <v>199</v>
      </c>
      <c r="D46" s="135">
        <v>86</v>
      </c>
      <c r="E46" s="135">
        <v>99</v>
      </c>
      <c r="F46" s="135">
        <v>24</v>
      </c>
      <c r="G46" s="135">
        <v>0</v>
      </c>
      <c r="H46" s="135">
        <v>160</v>
      </c>
      <c r="I46" s="135">
        <f t="shared" si="0"/>
        <v>568</v>
      </c>
      <c r="J46" s="135">
        <v>144</v>
      </c>
    </row>
    <row r="47" spans="1:10" ht="47.25" customHeight="1" x14ac:dyDescent="0.25">
      <c r="A47" s="135">
        <v>42</v>
      </c>
      <c r="B47" s="46" t="s">
        <v>352</v>
      </c>
      <c r="C47" s="135">
        <v>0</v>
      </c>
      <c r="D47" s="135">
        <v>278</v>
      </c>
      <c r="E47" s="135">
        <v>0</v>
      </c>
      <c r="F47" s="135">
        <v>420</v>
      </c>
      <c r="G47" s="135">
        <v>0</v>
      </c>
      <c r="H47" s="135">
        <v>0</v>
      </c>
      <c r="I47" s="135">
        <f t="shared" si="0"/>
        <v>698</v>
      </c>
      <c r="J47" s="135">
        <v>173</v>
      </c>
    </row>
    <row r="48" spans="1:10" ht="63" customHeight="1" x14ac:dyDescent="0.25">
      <c r="A48" s="135">
        <v>43</v>
      </c>
      <c r="B48" s="46" t="s">
        <v>869</v>
      </c>
      <c r="C48" s="135">
        <v>119</v>
      </c>
      <c r="D48" s="135">
        <v>62</v>
      </c>
      <c r="E48" s="135">
        <v>0</v>
      </c>
      <c r="F48" s="135">
        <v>0</v>
      </c>
      <c r="G48" s="135">
        <v>0</v>
      </c>
      <c r="H48" s="135">
        <v>0</v>
      </c>
      <c r="I48" s="135">
        <f t="shared" si="0"/>
        <v>181</v>
      </c>
      <c r="J48" s="135">
        <v>30</v>
      </c>
    </row>
    <row r="49" spans="1:10" ht="29.25" customHeight="1" x14ac:dyDescent="0.25">
      <c r="A49" s="135">
        <v>44</v>
      </c>
      <c r="B49" s="46" t="s">
        <v>376</v>
      </c>
      <c r="C49" s="135">
        <v>147</v>
      </c>
      <c r="D49" s="135">
        <v>0</v>
      </c>
      <c r="E49" s="135">
        <v>71</v>
      </c>
      <c r="F49" s="135">
        <v>64</v>
      </c>
      <c r="G49" s="135">
        <v>0</v>
      </c>
      <c r="H49" s="135">
        <v>349</v>
      </c>
      <c r="I49" s="135">
        <f t="shared" si="0"/>
        <v>631</v>
      </c>
      <c r="J49" s="135">
        <v>284</v>
      </c>
    </row>
    <row r="50" spans="1:10" ht="30" x14ac:dyDescent="0.25">
      <c r="A50" s="135">
        <v>45</v>
      </c>
      <c r="B50" s="46" t="s">
        <v>381</v>
      </c>
      <c r="C50" s="135">
        <v>90</v>
      </c>
      <c r="D50" s="135">
        <v>0</v>
      </c>
      <c r="E50" s="135">
        <v>144</v>
      </c>
      <c r="F50" s="135">
        <v>36</v>
      </c>
      <c r="G50" s="135">
        <v>0</v>
      </c>
      <c r="H50" s="135">
        <v>218</v>
      </c>
      <c r="I50" s="135">
        <f t="shared" si="0"/>
        <v>488</v>
      </c>
      <c r="J50" s="135">
        <v>148</v>
      </c>
    </row>
    <row r="51" spans="1:10" ht="30" customHeight="1" x14ac:dyDescent="0.25">
      <c r="A51" s="135">
        <v>46</v>
      </c>
      <c r="B51" s="46" t="s">
        <v>382</v>
      </c>
      <c r="C51" s="135">
        <v>0</v>
      </c>
      <c r="D51" s="135">
        <v>299</v>
      </c>
      <c r="E51" s="135">
        <v>0</v>
      </c>
      <c r="F51" s="135">
        <v>219</v>
      </c>
      <c r="G51" s="135">
        <v>0</v>
      </c>
      <c r="H51" s="135">
        <v>0</v>
      </c>
      <c r="I51" s="135">
        <f t="shared" si="0"/>
        <v>518</v>
      </c>
      <c r="J51" s="135">
        <v>153</v>
      </c>
    </row>
    <row r="52" spans="1:10" ht="30" customHeight="1" x14ac:dyDescent="0.25">
      <c r="A52" s="135">
        <v>47</v>
      </c>
      <c r="B52" s="46" t="s">
        <v>389</v>
      </c>
      <c r="C52" s="135">
        <v>143</v>
      </c>
      <c r="D52" s="135">
        <v>0</v>
      </c>
      <c r="E52" s="135">
        <v>71</v>
      </c>
      <c r="F52" s="135">
        <v>37</v>
      </c>
      <c r="G52" s="135">
        <v>0</v>
      </c>
      <c r="H52" s="135">
        <v>132</v>
      </c>
      <c r="I52" s="135">
        <f t="shared" si="0"/>
        <v>383</v>
      </c>
      <c r="J52" s="135">
        <v>115</v>
      </c>
    </row>
    <row r="53" spans="1:10" ht="30" x14ac:dyDescent="0.25">
      <c r="A53" s="135">
        <v>48</v>
      </c>
      <c r="B53" s="46" t="s">
        <v>392</v>
      </c>
      <c r="C53" s="135">
        <v>0</v>
      </c>
      <c r="D53" s="135">
        <v>338</v>
      </c>
      <c r="E53" s="135">
        <v>0</v>
      </c>
      <c r="F53" s="135">
        <v>239</v>
      </c>
      <c r="G53" s="135">
        <v>0</v>
      </c>
      <c r="H53" s="135">
        <v>0</v>
      </c>
      <c r="I53" s="135">
        <f t="shared" si="0"/>
        <v>577</v>
      </c>
      <c r="J53" s="135">
        <v>159</v>
      </c>
    </row>
    <row r="54" spans="1:10" x14ac:dyDescent="0.25">
      <c r="A54" s="89"/>
      <c r="B54" s="89"/>
      <c r="C54" s="158">
        <f t="shared" ref="C54:J54" si="1">SUM(C6:C53)</f>
        <v>6114</v>
      </c>
      <c r="D54" s="158">
        <f t="shared" si="1"/>
        <v>4881</v>
      </c>
      <c r="E54" s="158">
        <f t="shared" si="1"/>
        <v>9105</v>
      </c>
      <c r="F54" s="158">
        <f t="shared" si="1"/>
        <v>7335</v>
      </c>
      <c r="G54" s="158">
        <f t="shared" si="1"/>
        <v>338</v>
      </c>
      <c r="H54" s="158">
        <f t="shared" si="1"/>
        <v>6855</v>
      </c>
      <c r="I54" s="158">
        <f t="shared" si="1"/>
        <v>34628</v>
      </c>
      <c r="J54" s="158">
        <f t="shared" si="1"/>
        <v>10643</v>
      </c>
    </row>
    <row r="55" spans="1:10" x14ac:dyDescent="0.25">
      <c r="A55" s="91"/>
      <c r="B55" s="223" t="s">
        <v>971</v>
      </c>
      <c r="C55" s="224"/>
      <c r="D55" s="224"/>
      <c r="E55" s="224"/>
      <c r="F55" s="224"/>
      <c r="G55" s="224"/>
      <c r="H55" s="224"/>
      <c r="I55" s="224"/>
      <c r="J55" s="225"/>
    </row>
    <row r="56" spans="1:10" ht="31.5" customHeight="1" x14ac:dyDescent="0.25">
      <c r="A56" s="135">
        <v>1</v>
      </c>
      <c r="B56" s="45" t="s">
        <v>859</v>
      </c>
      <c r="C56" s="135">
        <v>0</v>
      </c>
      <c r="D56" s="135">
        <v>0</v>
      </c>
      <c r="E56" s="135">
        <v>284</v>
      </c>
      <c r="F56" s="135">
        <v>43</v>
      </c>
      <c r="G56" s="135">
        <v>0</v>
      </c>
      <c r="H56" s="135">
        <v>113</v>
      </c>
      <c r="I56" s="135">
        <f t="shared" ref="I56:I99" si="2">SUM(C56:H56)</f>
        <v>440</v>
      </c>
      <c r="J56" s="135">
        <v>26</v>
      </c>
    </row>
    <row r="57" spans="1:10" ht="30.75" customHeight="1" x14ac:dyDescent="0.25">
      <c r="A57" s="135">
        <v>2</v>
      </c>
      <c r="B57" s="45" t="s">
        <v>216</v>
      </c>
      <c r="C57" s="135">
        <v>0</v>
      </c>
      <c r="D57" s="135">
        <v>0</v>
      </c>
      <c r="E57" s="135">
        <v>1442</v>
      </c>
      <c r="F57" s="135">
        <v>517</v>
      </c>
      <c r="G57" s="135">
        <v>13</v>
      </c>
      <c r="H57" s="135">
        <v>27</v>
      </c>
      <c r="I57" s="135">
        <f t="shared" si="2"/>
        <v>1999</v>
      </c>
      <c r="J57" s="135">
        <v>0</v>
      </c>
    </row>
    <row r="58" spans="1:10" ht="16.5" customHeight="1" x14ac:dyDescent="0.25">
      <c r="A58" s="135">
        <v>3</v>
      </c>
      <c r="B58" s="45" t="s">
        <v>229</v>
      </c>
      <c r="C58" s="135">
        <v>0</v>
      </c>
      <c r="D58" s="135">
        <v>0</v>
      </c>
      <c r="E58" s="135">
        <v>295</v>
      </c>
      <c r="F58" s="135">
        <v>0</v>
      </c>
      <c r="G58" s="135">
        <v>0</v>
      </c>
      <c r="H58" s="135">
        <v>0</v>
      </c>
      <c r="I58" s="135">
        <f t="shared" si="2"/>
        <v>295</v>
      </c>
      <c r="J58" s="135">
        <v>76</v>
      </c>
    </row>
    <row r="59" spans="1:10" ht="18" customHeight="1" x14ac:dyDescent="0.25">
      <c r="A59" s="135">
        <v>4</v>
      </c>
      <c r="B59" s="45" t="s">
        <v>247</v>
      </c>
      <c r="C59" s="135">
        <v>0</v>
      </c>
      <c r="D59" s="135">
        <v>0</v>
      </c>
      <c r="E59" s="135">
        <v>1442</v>
      </c>
      <c r="F59" s="135">
        <v>491</v>
      </c>
      <c r="G59" s="135">
        <v>0</v>
      </c>
      <c r="H59" s="135">
        <v>68</v>
      </c>
      <c r="I59" s="135">
        <f t="shared" si="2"/>
        <v>2001</v>
      </c>
      <c r="J59" s="135">
        <v>555</v>
      </c>
    </row>
    <row r="60" spans="1:10" ht="45" x14ac:dyDescent="0.25">
      <c r="A60" s="135">
        <v>5</v>
      </c>
      <c r="B60" s="45" t="s">
        <v>252</v>
      </c>
      <c r="C60" s="135">
        <v>0</v>
      </c>
      <c r="D60" s="135">
        <v>0</v>
      </c>
      <c r="E60" s="135">
        <v>336</v>
      </c>
      <c r="F60" s="135">
        <v>99</v>
      </c>
      <c r="G60" s="135">
        <v>0</v>
      </c>
      <c r="H60" s="135">
        <v>62</v>
      </c>
      <c r="I60" s="135">
        <f t="shared" si="2"/>
        <v>497</v>
      </c>
      <c r="J60" s="135">
        <v>161</v>
      </c>
    </row>
    <row r="61" spans="1:10" ht="42" customHeight="1" x14ac:dyDescent="0.25">
      <c r="A61" s="135">
        <v>6</v>
      </c>
      <c r="B61" s="45" t="s">
        <v>253</v>
      </c>
      <c r="C61" s="135">
        <v>0</v>
      </c>
      <c r="D61" s="135">
        <v>0</v>
      </c>
      <c r="E61" s="135">
        <v>1455</v>
      </c>
      <c r="F61" s="135">
        <v>114</v>
      </c>
      <c r="G61" s="135">
        <v>0</v>
      </c>
      <c r="H61" s="135">
        <v>0</v>
      </c>
      <c r="I61" s="135">
        <f t="shared" si="2"/>
        <v>1569</v>
      </c>
      <c r="J61" s="135">
        <v>551</v>
      </c>
    </row>
    <row r="62" spans="1:10" ht="30" customHeight="1" x14ac:dyDescent="0.25">
      <c r="A62" s="135">
        <v>7</v>
      </c>
      <c r="B62" s="45" t="s">
        <v>265</v>
      </c>
      <c r="C62" s="135">
        <v>0</v>
      </c>
      <c r="D62" s="135">
        <v>0</v>
      </c>
      <c r="E62" s="135">
        <v>414</v>
      </c>
      <c r="F62" s="135">
        <v>242</v>
      </c>
      <c r="G62" s="135">
        <v>146</v>
      </c>
      <c r="H62" s="135">
        <v>0</v>
      </c>
      <c r="I62" s="135">
        <f t="shared" si="2"/>
        <v>802</v>
      </c>
      <c r="J62" s="135">
        <v>253</v>
      </c>
    </row>
    <row r="63" spans="1:10" ht="29.25" customHeight="1" x14ac:dyDescent="0.25">
      <c r="A63" s="135">
        <v>8</v>
      </c>
      <c r="B63" s="45" t="s">
        <v>266</v>
      </c>
      <c r="C63" s="135">
        <v>0</v>
      </c>
      <c r="D63" s="135">
        <v>0</v>
      </c>
      <c r="E63" s="135">
        <v>524</v>
      </c>
      <c r="F63" s="135">
        <v>126</v>
      </c>
      <c r="G63" s="135">
        <v>0</v>
      </c>
      <c r="H63" s="135">
        <v>113</v>
      </c>
      <c r="I63" s="135">
        <f t="shared" si="2"/>
        <v>763</v>
      </c>
      <c r="J63" s="135">
        <v>39</v>
      </c>
    </row>
    <row r="64" spans="1:10" ht="45" customHeight="1" x14ac:dyDescent="0.25">
      <c r="A64" s="135">
        <v>9</v>
      </c>
      <c r="B64" s="45" t="s">
        <v>274</v>
      </c>
      <c r="C64" s="135">
        <v>0</v>
      </c>
      <c r="D64" s="135">
        <v>0</v>
      </c>
      <c r="E64" s="135">
        <v>0</v>
      </c>
      <c r="F64" s="135">
        <v>12</v>
      </c>
      <c r="G64" s="135">
        <v>0</v>
      </c>
      <c r="H64" s="135">
        <v>0</v>
      </c>
      <c r="I64" s="135">
        <f t="shared" si="2"/>
        <v>12</v>
      </c>
      <c r="J64" s="135">
        <v>12</v>
      </c>
    </row>
    <row r="65" spans="1:10" ht="30" x14ac:dyDescent="0.25">
      <c r="A65" s="135">
        <v>10</v>
      </c>
      <c r="B65" s="45" t="s">
        <v>860</v>
      </c>
      <c r="C65" s="135">
        <v>0</v>
      </c>
      <c r="D65" s="135">
        <v>0</v>
      </c>
      <c r="E65" s="135">
        <v>83</v>
      </c>
      <c r="F65" s="135">
        <v>7</v>
      </c>
      <c r="G65" s="135">
        <v>0</v>
      </c>
      <c r="H65" s="135">
        <v>0</v>
      </c>
      <c r="I65" s="135">
        <f t="shared" si="2"/>
        <v>90</v>
      </c>
      <c r="J65" s="135">
        <v>17</v>
      </c>
    </row>
    <row r="66" spans="1:10" ht="29.25" customHeight="1" x14ac:dyDescent="0.25">
      <c r="A66" s="135">
        <v>11</v>
      </c>
      <c r="B66" s="45" t="s">
        <v>861</v>
      </c>
      <c r="C66" s="136">
        <v>0</v>
      </c>
      <c r="D66" s="136">
        <v>0</v>
      </c>
      <c r="E66" s="136">
        <v>13</v>
      </c>
      <c r="F66" s="136">
        <v>0</v>
      </c>
      <c r="G66" s="136">
        <v>0</v>
      </c>
      <c r="H66" s="136">
        <v>0</v>
      </c>
      <c r="I66" s="136">
        <f t="shared" si="2"/>
        <v>13</v>
      </c>
      <c r="J66" s="136">
        <v>0</v>
      </c>
    </row>
    <row r="67" spans="1:10" ht="30" x14ac:dyDescent="0.25">
      <c r="A67" s="135">
        <v>12</v>
      </c>
      <c r="B67" s="45" t="s">
        <v>862</v>
      </c>
      <c r="C67" s="136">
        <v>0</v>
      </c>
      <c r="D67" s="136">
        <v>0</v>
      </c>
      <c r="E67" s="136">
        <v>811</v>
      </c>
      <c r="F67" s="136">
        <v>256</v>
      </c>
      <c r="G67" s="136">
        <v>67</v>
      </c>
      <c r="H67" s="136">
        <v>0</v>
      </c>
      <c r="I67" s="136">
        <f t="shared" si="2"/>
        <v>1134</v>
      </c>
      <c r="J67" s="136">
        <v>241</v>
      </c>
    </row>
    <row r="68" spans="1:10" ht="15" customHeight="1" x14ac:dyDescent="0.25">
      <c r="A68" s="135">
        <v>13</v>
      </c>
      <c r="B68" s="45" t="s">
        <v>288</v>
      </c>
      <c r="C68" s="135">
        <v>0</v>
      </c>
      <c r="D68" s="135">
        <v>0</v>
      </c>
      <c r="E68" s="135">
        <v>598</v>
      </c>
      <c r="F68" s="135">
        <v>67</v>
      </c>
      <c r="G68" s="135">
        <v>0</v>
      </c>
      <c r="H68" s="135">
        <v>0</v>
      </c>
      <c r="I68" s="135">
        <f t="shared" si="2"/>
        <v>665</v>
      </c>
      <c r="J68" s="135">
        <v>71</v>
      </c>
    </row>
    <row r="69" spans="1:10" ht="30" x14ac:dyDescent="0.25">
      <c r="A69" s="135">
        <v>14</v>
      </c>
      <c r="B69" s="45" t="s">
        <v>290</v>
      </c>
      <c r="C69" s="135">
        <v>0</v>
      </c>
      <c r="D69" s="135">
        <v>0</v>
      </c>
      <c r="E69" s="135">
        <v>1132</v>
      </c>
      <c r="F69" s="135">
        <v>229</v>
      </c>
      <c r="G69" s="135">
        <v>0</v>
      </c>
      <c r="H69" s="135">
        <v>0</v>
      </c>
      <c r="I69" s="135">
        <f t="shared" si="2"/>
        <v>1361</v>
      </c>
      <c r="J69" s="135">
        <v>429</v>
      </c>
    </row>
    <row r="70" spans="1:10" ht="16.5" customHeight="1" x14ac:dyDescent="0.25">
      <c r="A70" s="135">
        <v>15</v>
      </c>
      <c r="B70" s="45" t="s">
        <v>303</v>
      </c>
      <c r="C70" s="135">
        <v>0</v>
      </c>
      <c r="D70" s="135">
        <v>0</v>
      </c>
      <c r="E70" s="135">
        <v>636</v>
      </c>
      <c r="F70" s="135">
        <v>243</v>
      </c>
      <c r="G70" s="135">
        <v>0</v>
      </c>
      <c r="H70" s="135">
        <v>0</v>
      </c>
      <c r="I70" s="135">
        <f t="shared" si="2"/>
        <v>879</v>
      </c>
      <c r="J70" s="135">
        <v>272</v>
      </c>
    </row>
    <row r="71" spans="1:10" ht="13.5" customHeight="1" x14ac:dyDescent="0.25">
      <c r="A71" s="135">
        <v>16</v>
      </c>
      <c r="B71" s="45" t="s">
        <v>304</v>
      </c>
      <c r="C71" s="135">
        <v>0</v>
      </c>
      <c r="D71" s="135">
        <v>0</v>
      </c>
      <c r="E71" s="135">
        <v>135</v>
      </c>
      <c r="F71" s="135">
        <v>0</v>
      </c>
      <c r="G71" s="135">
        <v>0</v>
      </c>
      <c r="H71" s="135">
        <v>0</v>
      </c>
      <c r="I71" s="135">
        <f t="shared" si="2"/>
        <v>135</v>
      </c>
      <c r="J71" s="135">
        <v>30</v>
      </c>
    </row>
    <row r="72" spans="1:10" ht="16.5" customHeight="1" x14ac:dyDescent="0.25">
      <c r="A72" s="135">
        <v>17</v>
      </c>
      <c r="B72" s="45" t="s">
        <v>309</v>
      </c>
      <c r="C72" s="135">
        <v>0</v>
      </c>
      <c r="D72" s="135">
        <v>0</v>
      </c>
      <c r="E72" s="135">
        <v>176</v>
      </c>
      <c r="F72" s="135">
        <v>87</v>
      </c>
      <c r="G72" s="135">
        <v>0</v>
      </c>
      <c r="H72" s="135">
        <v>26</v>
      </c>
      <c r="I72" s="135">
        <f t="shared" si="2"/>
        <v>289</v>
      </c>
      <c r="J72" s="135">
        <v>81</v>
      </c>
    </row>
    <row r="73" spans="1:10" ht="31.5" customHeight="1" x14ac:dyDescent="0.25">
      <c r="A73" s="135">
        <v>18</v>
      </c>
      <c r="B73" s="45" t="s">
        <v>863</v>
      </c>
      <c r="C73" s="135">
        <v>0</v>
      </c>
      <c r="D73" s="135">
        <v>0</v>
      </c>
      <c r="E73" s="135">
        <v>845</v>
      </c>
      <c r="F73" s="135">
        <v>0</v>
      </c>
      <c r="G73" s="135">
        <v>0</v>
      </c>
      <c r="H73" s="135">
        <v>0</v>
      </c>
      <c r="I73" s="135">
        <f t="shared" si="2"/>
        <v>845</v>
      </c>
      <c r="J73" s="135">
        <v>360</v>
      </c>
    </row>
    <row r="74" spans="1:10" ht="30.75" customHeight="1" x14ac:dyDescent="0.25">
      <c r="A74" s="135">
        <v>19</v>
      </c>
      <c r="B74" s="45" t="s">
        <v>864</v>
      </c>
      <c r="C74" s="135">
        <v>0</v>
      </c>
      <c r="D74" s="135">
        <v>690</v>
      </c>
      <c r="E74" s="135">
        <v>0</v>
      </c>
      <c r="F74" s="135">
        <v>0</v>
      </c>
      <c r="G74" s="135">
        <v>0</v>
      </c>
      <c r="H74" s="135">
        <v>0</v>
      </c>
      <c r="I74" s="135">
        <f t="shared" si="2"/>
        <v>690</v>
      </c>
      <c r="J74" s="135">
        <v>230</v>
      </c>
    </row>
    <row r="75" spans="1:10" ht="30" customHeight="1" x14ac:dyDescent="0.25">
      <c r="A75" s="135">
        <v>20</v>
      </c>
      <c r="B75" s="45" t="s">
        <v>865</v>
      </c>
      <c r="C75" s="135">
        <v>0</v>
      </c>
      <c r="D75" s="135">
        <v>0</v>
      </c>
      <c r="E75" s="135">
        <v>75</v>
      </c>
      <c r="F75" s="135">
        <v>78</v>
      </c>
      <c r="G75" s="135">
        <v>0</v>
      </c>
      <c r="H75" s="135">
        <v>0</v>
      </c>
      <c r="I75" s="135">
        <f t="shared" si="2"/>
        <v>153</v>
      </c>
      <c r="J75" s="135">
        <v>53</v>
      </c>
    </row>
    <row r="76" spans="1:10" ht="30.75" customHeight="1" x14ac:dyDescent="0.25">
      <c r="A76" s="135">
        <v>21</v>
      </c>
      <c r="B76" s="45" t="s">
        <v>867</v>
      </c>
      <c r="C76" s="135">
        <v>0</v>
      </c>
      <c r="D76" s="135">
        <v>0</v>
      </c>
      <c r="E76" s="135">
        <v>235</v>
      </c>
      <c r="F76" s="135">
        <v>76</v>
      </c>
      <c r="G76" s="135">
        <v>0</v>
      </c>
      <c r="H76" s="135">
        <v>0</v>
      </c>
      <c r="I76" s="135">
        <f t="shared" si="2"/>
        <v>311</v>
      </c>
      <c r="J76" s="135">
        <v>113</v>
      </c>
    </row>
    <row r="77" spans="1:10" ht="23.25" customHeight="1" x14ac:dyDescent="0.25">
      <c r="A77" s="135">
        <v>22</v>
      </c>
      <c r="B77" s="45" t="s">
        <v>435</v>
      </c>
      <c r="C77" s="45">
        <v>0</v>
      </c>
      <c r="D77" s="45">
        <v>0</v>
      </c>
      <c r="E77" s="45">
        <v>0</v>
      </c>
      <c r="F77" s="45">
        <v>1489</v>
      </c>
      <c r="G77" s="45">
        <v>0</v>
      </c>
      <c r="H77" s="45">
        <v>0</v>
      </c>
      <c r="I77" s="45">
        <f t="shared" si="2"/>
        <v>1489</v>
      </c>
      <c r="J77" s="45">
        <v>540</v>
      </c>
    </row>
    <row r="78" spans="1:10" ht="44.25" customHeight="1" x14ac:dyDescent="0.25">
      <c r="A78" s="135">
        <v>23</v>
      </c>
      <c r="B78" s="45" t="s">
        <v>873</v>
      </c>
      <c r="C78" s="45">
        <v>0</v>
      </c>
      <c r="D78" s="45">
        <v>0</v>
      </c>
      <c r="E78" s="45">
        <v>107</v>
      </c>
      <c r="F78" s="45">
        <v>33</v>
      </c>
      <c r="G78" s="45">
        <v>0</v>
      </c>
      <c r="H78" s="45">
        <v>89</v>
      </c>
      <c r="I78" s="45">
        <f t="shared" si="2"/>
        <v>229</v>
      </c>
      <c r="J78" s="45">
        <v>79</v>
      </c>
    </row>
    <row r="79" spans="1:10" ht="31.5" customHeight="1" x14ac:dyDescent="0.25">
      <c r="A79" s="135">
        <v>24</v>
      </c>
      <c r="B79" s="45" t="s">
        <v>874</v>
      </c>
      <c r="C79" s="45">
        <v>0</v>
      </c>
      <c r="D79" s="45">
        <v>0</v>
      </c>
      <c r="E79" s="45">
        <v>412</v>
      </c>
      <c r="F79" s="45">
        <v>224</v>
      </c>
      <c r="G79" s="45">
        <v>0</v>
      </c>
      <c r="H79" s="45">
        <v>203</v>
      </c>
      <c r="I79" s="45">
        <f t="shared" si="2"/>
        <v>839</v>
      </c>
      <c r="J79" s="45">
        <v>319</v>
      </c>
    </row>
    <row r="80" spans="1:10" ht="21" customHeight="1" x14ac:dyDescent="0.25">
      <c r="A80" s="135">
        <v>25</v>
      </c>
      <c r="B80" s="45" t="s">
        <v>447</v>
      </c>
      <c r="C80" s="45">
        <v>0</v>
      </c>
      <c r="D80" s="45">
        <v>0</v>
      </c>
      <c r="E80" s="45">
        <v>0</v>
      </c>
      <c r="F80" s="45">
        <v>3211</v>
      </c>
      <c r="G80" s="45">
        <v>0</v>
      </c>
      <c r="H80" s="45">
        <v>0</v>
      </c>
      <c r="I80" s="45">
        <f t="shared" si="2"/>
        <v>3211</v>
      </c>
      <c r="J80" s="45">
        <v>1003</v>
      </c>
    </row>
    <row r="81" spans="1:10" ht="30.75" customHeight="1" x14ac:dyDescent="0.25">
      <c r="A81" s="135">
        <v>26</v>
      </c>
      <c r="B81" s="45" t="s">
        <v>450</v>
      </c>
      <c r="C81" s="45">
        <v>0</v>
      </c>
      <c r="D81" s="45">
        <v>0</v>
      </c>
      <c r="E81" s="45">
        <v>0</v>
      </c>
      <c r="F81" s="45">
        <v>305</v>
      </c>
      <c r="G81" s="45">
        <v>0</v>
      </c>
      <c r="H81" s="45">
        <v>0</v>
      </c>
      <c r="I81" s="45">
        <f t="shared" si="2"/>
        <v>305</v>
      </c>
      <c r="J81" s="45">
        <v>94</v>
      </c>
    </row>
    <row r="82" spans="1:10" ht="44.25" customHeight="1" x14ac:dyDescent="0.25">
      <c r="A82" s="135">
        <v>27</v>
      </c>
      <c r="B82" s="45" t="s">
        <v>456</v>
      </c>
      <c r="C82" s="45">
        <v>0</v>
      </c>
      <c r="D82" s="45">
        <v>0</v>
      </c>
      <c r="E82" s="45">
        <v>1729</v>
      </c>
      <c r="F82" s="45">
        <v>677</v>
      </c>
      <c r="G82" s="45">
        <v>0</v>
      </c>
      <c r="H82" s="45">
        <v>237</v>
      </c>
      <c r="I82" s="45">
        <f t="shared" si="2"/>
        <v>2643</v>
      </c>
      <c r="J82" s="45">
        <v>878</v>
      </c>
    </row>
    <row r="83" spans="1:10" ht="28.5" customHeight="1" x14ac:dyDescent="0.25">
      <c r="A83" s="135">
        <v>28</v>
      </c>
      <c r="B83" s="45" t="s">
        <v>464</v>
      </c>
      <c r="C83" s="45">
        <v>0</v>
      </c>
      <c r="D83" s="45">
        <v>0</v>
      </c>
      <c r="E83" s="45">
        <v>1226</v>
      </c>
      <c r="F83" s="45">
        <v>353</v>
      </c>
      <c r="G83" s="45">
        <v>0</v>
      </c>
      <c r="H83" s="45">
        <v>0</v>
      </c>
      <c r="I83" s="45">
        <f t="shared" si="2"/>
        <v>1579</v>
      </c>
      <c r="J83" s="45">
        <v>515</v>
      </c>
    </row>
    <row r="84" spans="1:10" ht="44.25" customHeight="1" x14ac:dyDescent="0.25">
      <c r="A84" s="135">
        <v>29</v>
      </c>
      <c r="B84" s="45" t="s">
        <v>467</v>
      </c>
      <c r="C84" s="45">
        <v>0</v>
      </c>
      <c r="D84" s="45">
        <v>0</v>
      </c>
      <c r="E84" s="45">
        <v>1203</v>
      </c>
      <c r="F84" s="45">
        <v>334</v>
      </c>
      <c r="G84" s="45">
        <v>0</v>
      </c>
      <c r="H84" s="45">
        <v>0</v>
      </c>
      <c r="I84" s="45">
        <f t="shared" si="2"/>
        <v>1537</v>
      </c>
      <c r="J84" s="45">
        <v>533</v>
      </c>
    </row>
    <row r="85" spans="1:10" ht="34.5" customHeight="1" x14ac:dyDescent="0.25">
      <c r="A85" s="135">
        <v>30</v>
      </c>
      <c r="B85" s="45" t="s">
        <v>472</v>
      </c>
      <c r="C85" s="45">
        <v>0</v>
      </c>
      <c r="D85" s="45">
        <v>0</v>
      </c>
      <c r="E85" s="45">
        <v>387</v>
      </c>
      <c r="F85" s="45">
        <v>236</v>
      </c>
      <c r="G85" s="45">
        <v>0</v>
      </c>
      <c r="H85" s="45">
        <v>0</v>
      </c>
      <c r="I85" s="45">
        <f t="shared" si="2"/>
        <v>623</v>
      </c>
      <c r="J85" s="45">
        <v>143</v>
      </c>
    </row>
    <row r="86" spans="1:10" ht="44.25" customHeight="1" x14ac:dyDescent="0.25">
      <c r="A86" s="135">
        <v>31</v>
      </c>
      <c r="B86" s="45" t="s">
        <v>487</v>
      </c>
      <c r="C86" s="45">
        <v>0</v>
      </c>
      <c r="D86" s="45">
        <v>0</v>
      </c>
      <c r="E86" s="45">
        <v>1949</v>
      </c>
      <c r="F86" s="45">
        <v>689</v>
      </c>
      <c r="G86" s="45">
        <v>0</v>
      </c>
      <c r="H86" s="45">
        <v>1357</v>
      </c>
      <c r="I86" s="45">
        <f t="shared" si="2"/>
        <v>3995</v>
      </c>
      <c r="J86" s="45">
        <v>1338</v>
      </c>
    </row>
    <row r="87" spans="1:10" ht="28.5" customHeight="1" x14ac:dyDescent="0.25">
      <c r="A87" s="135">
        <v>32</v>
      </c>
      <c r="B87" s="45" t="s">
        <v>490</v>
      </c>
      <c r="C87" s="45">
        <v>0</v>
      </c>
      <c r="D87" s="45">
        <v>0</v>
      </c>
      <c r="E87" s="45">
        <v>553</v>
      </c>
      <c r="F87" s="45">
        <v>194</v>
      </c>
      <c r="G87" s="45">
        <v>0</v>
      </c>
      <c r="H87" s="45">
        <v>708</v>
      </c>
      <c r="I87" s="45">
        <f t="shared" si="2"/>
        <v>1455</v>
      </c>
      <c r="J87" s="45">
        <v>472</v>
      </c>
    </row>
    <row r="88" spans="1:10" ht="30.75" customHeight="1" x14ac:dyDescent="0.25">
      <c r="A88" s="135">
        <v>33</v>
      </c>
      <c r="B88" s="45" t="s">
        <v>866</v>
      </c>
      <c r="C88" s="135">
        <v>0</v>
      </c>
      <c r="D88" s="135">
        <v>0</v>
      </c>
      <c r="E88" s="135">
        <v>61</v>
      </c>
      <c r="F88" s="135">
        <v>17</v>
      </c>
      <c r="G88" s="135">
        <v>1</v>
      </c>
      <c r="H88" s="135">
        <v>22</v>
      </c>
      <c r="I88" s="135">
        <f t="shared" si="2"/>
        <v>101</v>
      </c>
      <c r="J88" s="135">
        <v>38</v>
      </c>
    </row>
    <row r="89" spans="1:10" ht="20.25" customHeight="1" x14ac:dyDescent="0.25">
      <c r="A89" s="135">
        <v>34</v>
      </c>
      <c r="B89" s="45" t="s">
        <v>569</v>
      </c>
      <c r="C89" s="135">
        <v>0</v>
      </c>
      <c r="D89" s="135">
        <v>0</v>
      </c>
      <c r="E89" s="135">
        <v>0</v>
      </c>
      <c r="F89" s="135">
        <v>638</v>
      </c>
      <c r="G89" s="135">
        <v>0</v>
      </c>
      <c r="H89" s="135">
        <v>0</v>
      </c>
      <c r="I89" s="135">
        <f t="shared" si="2"/>
        <v>638</v>
      </c>
      <c r="J89" s="135">
        <v>202</v>
      </c>
    </row>
    <row r="90" spans="1:10" ht="28.5" customHeight="1" x14ac:dyDescent="0.25">
      <c r="A90" s="135">
        <v>35</v>
      </c>
      <c r="B90" s="45" t="s">
        <v>572</v>
      </c>
      <c r="C90" s="135">
        <v>0</v>
      </c>
      <c r="D90" s="135">
        <v>0</v>
      </c>
      <c r="E90" s="135">
        <v>51</v>
      </c>
      <c r="F90" s="135">
        <v>104</v>
      </c>
      <c r="G90" s="135">
        <v>0</v>
      </c>
      <c r="H90" s="135">
        <v>147</v>
      </c>
      <c r="I90" s="135">
        <f t="shared" si="2"/>
        <v>302</v>
      </c>
      <c r="J90" s="135">
        <v>105</v>
      </c>
    </row>
    <row r="91" spans="1:10" ht="18" customHeight="1" x14ac:dyDescent="0.25">
      <c r="A91" s="135">
        <v>36</v>
      </c>
      <c r="B91" s="45" t="s">
        <v>576</v>
      </c>
      <c r="C91" s="135">
        <v>0</v>
      </c>
      <c r="D91" s="135">
        <v>0</v>
      </c>
      <c r="E91" s="135">
        <v>53</v>
      </c>
      <c r="F91" s="135">
        <v>165</v>
      </c>
      <c r="G91" s="135">
        <v>0</v>
      </c>
      <c r="H91" s="135">
        <v>104</v>
      </c>
      <c r="I91" s="135">
        <f t="shared" si="2"/>
        <v>322</v>
      </c>
      <c r="J91" s="135">
        <v>138</v>
      </c>
    </row>
    <row r="92" spans="1:10" ht="45.75" customHeight="1" x14ac:dyDescent="0.25">
      <c r="A92" s="135">
        <v>37</v>
      </c>
      <c r="B92" s="45" t="s">
        <v>522</v>
      </c>
      <c r="C92" s="135">
        <v>0</v>
      </c>
      <c r="D92" s="135">
        <v>0</v>
      </c>
      <c r="E92" s="135">
        <v>212</v>
      </c>
      <c r="F92" s="135">
        <v>168</v>
      </c>
      <c r="G92" s="135">
        <v>0</v>
      </c>
      <c r="H92" s="135">
        <v>281</v>
      </c>
      <c r="I92" s="135">
        <f t="shared" si="2"/>
        <v>661</v>
      </c>
      <c r="J92" s="135">
        <v>297</v>
      </c>
    </row>
    <row r="93" spans="1:10" ht="45.75" customHeight="1" x14ac:dyDescent="0.25">
      <c r="A93" s="135">
        <v>38</v>
      </c>
      <c r="B93" s="45" t="s">
        <v>530</v>
      </c>
      <c r="C93" s="135">
        <v>0</v>
      </c>
      <c r="D93" s="135">
        <v>0</v>
      </c>
      <c r="E93" s="135">
        <v>186</v>
      </c>
      <c r="F93" s="135">
        <v>251</v>
      </c>
      <c r="G93" s="135">
        <v>0</v>
      </c>
      <c r="H93" s="135">
        <v>0</v>
      </c>
      <c r="I93" s="135">
        <f t="shared" si="2"/>
        <v>437</v>
      </c>
      <c r="J93" s="135">
        <v>146</v>
      </c>
    </row>
    <row r="94" spans="1:10" ht="45.75" customHeight="1" x14ac:dyDescent="0.25">
      <c r="A94" s="135">
        <v>39</v>
      </c>
      <c r="B94" s="45" t="s">
        <v>875</v>
      </c>
      <c r="C94" s="135">
        <v>0</v>
      </c>
      <c r="D94" s="135">
        <v>0</v>
      </c>
      <c r="E94" s="135">
        <v>39</v>
      </c>
      <c r="F94" s="135">
        <v>116</v>
      </c>
      <c r="G94" s="135">
        <v>0</v>
      </c>
      <c r="H94" s="135">
        <v>182</v>
      </c>
      <c r="I94" s="135">
        <f t="shared" si="2"/>
        <v>337</v>
      </c>
      <c r="J94" s="135">
        <v>118</v>
      </c>
    </row>
    <row r="95" spans="1:10" ht="26.25" customHeight="1" x14ac:dyDescent="0.25">
      <c r="A95" s="135">
        <v>40</v>
      </c>
      <c r="B95" s="45" t="s">
        <v>526</v>
      </c>
      <c r="C95" s="135">
        <v>0</v>
      </c>
      <c r="D95" s="135">
        <v>0</v>
      </c>
      <c r="E95" s="135">
        <v>330</v>
      </c>
      <c r="F95" s="135">
        <v>17</v>
      </c>
      <c r="G95" s="135">
        <v>7</v>
      </c>
      <c r="H95" s="135">
        <v>128</v>
      </c>
      <c r="I95" s="135">
        <f t="shared" si="2"/>
        <v>482</v>
      </c>
      <c r="J95" s="135">
        <v>111</v>
      </c>
    </row>
    <row r="96" spans="1:10" ht="30.75" customHeight="1" x14ac:dyDescent="0.25">
      <c r="A96" s="135">
        <v>41</v>
      </c>
      <c r="B96" s="45" t="s">
        <v>359</v>
      </c>
      <c r="C96" s="135">
        <v>0</v>
      </c>
      <c r="D96" s="135">
        <v>0</v>
      </c>
      <c r="E96" s="135">
        <v>161</v>
      </c>
      <c r="F96" s="135">
        <v>490</v>
      </c>
      <c r="G96" s="135">
        <v>0</v>
      </c>
      <c r="H96" s="135">
        <v>271</v>
      </c>
      <c r="I96" s="135">
        <f t="shared" si="2"/>
        <v>922</v>
      </c>
      <c r="J96" s="135">
        <v>252</v>
      </c>
    </row>
    <row r="97" spans="1:10" ht="29.25" customHeight="1" x14ac:dyDescent="0.25">
      <c r="A97" s="135">
        <v>42</v>
      </c>
      <c r="B97" s="45" t="s">
        <v>870</v>
      </c>
      <c r="C97" s="135">
        <v>0</v>
      </c>
      <c r="D97" s="135">
        <v>0</v>
      </c>
      <c r="E97" s="135">
        <v>72</v>
      </c>
      <c r="F97" s="135">
        <v>44</v>
      </c>
      <c r="G97" s="135">
        <v>0</v>
      </c>
      <c r="H97" s="135">
        <v>0</v>
      </c>
      <c r="I97" s="135">
        <f t="shared" si="2"/>
        <v>116</v>
      </c>
      <c r="J97" s="135">
        <v>42</v>
      </c>
    </row>
    <row r="98" spans="1:10" ht="41.25" customHeight="1" x14ac:dyDescent="0.25">
      <c r="A98" s="135">
        <v>43</v>
      </c>
      <c r="B98" s="45" t="s">
        <v>871</v>
      </c>
      <c r="C98" s="135">
        <v>0</v>
      </c>
      <c r="D98" s="135">
        <v>0</v>
      </c>
      <c r="E98" s="135">
        <v>220</v>
      </c>
      <c r="F98" s="135">
        <v>74</v>
      </c>
      <c r="G98" s="135">
        <v>0</v>
      </c>
      <c r="H98" s="135">
        <v>72</v>
      </c>
      <c r="I98" s="135">
        <f t="shared" si="2"/>
        <v>366</v>
      </c>
      <c r="J98" s="135">
        <v>82</v>
      </c>
    </row>
    <row r="99" spans="1:10" ht="18" customHeight="1" x14ac:dyDescent="0.25">
      <c r="A99" s="135">
        <v>44</v>
      </c>
      <c r="B99" s="45" t="s">
        <v>398</v>
      </c>
      <c r="C99" s="135">
        <v>0</v>
      </c>
      <c r="D99" s="135">
        <v>0</v>
      </c>
      <c r="E99" s="135">
        <v>306</v>
      </c>
      <c r="F99" s="135">
        <v>554</v>
      </c>
      <c r="G99" s="135">
        <v>0</v>
      </c>
      <c r="H99" s="135">
        <v>344</v>
      </c>
      <c r="I99" s="135">
        <f t="shared" si="2"/>
        <v>1204</v>
      </c>
      <c r="J99" s="135">
        <v>423</v>
      </c>
    </row>
    <row r="100" spans="1:10" x14ac:dyDescent="0.25">
      <c r="A100" s="155"/>
      <c r="B100" s="156"/>
      <c r="C100" s="159">
        <f t="shared" ref="C100:J100" si="3">SUM(C56:C99)</f>
        <v>0</v>
      </c>
      <c r="D100" s="159">
        <f t="shared" si="3"/>
        <v>690</v>
      </c>
      <c r="E100" s="159">
        <f t="shared" si="3"/>
        <v>20188</v>
      </c>
      <c r="F100" s="159">
        <f t="shared" si="3"/>
        <v>13070</v>
      </c>
      <c r="G100" s="159">
        <f t="shared" si="3"/>
        <v>234</v>
      </c>
      <c r="H100" s="159">
        <f t="shared" si="3"/>
        <v>4554</v>
      </c>
      <c r="I100" s="159">
        <f t="shared" si="3"/>
        <v>38736</v>
      </c>
      <c r="J100" s="159">
        <f t="shared" si="3"/>
        <v>11438</v>
      </c>
    </row>
    <row r="101" spans="1:10" x14ac:dyDescent="0.25">
      <c r="A101" s="136"/>
      <c r="B101" s="226" t="s">
        <v>972</v>
      </c>
      <c r="C101" s="224"/>
      <c r="D101" s="224"/>
      <c r="E101" s="224"/>
      <c r="F101" s="224"/>
      <c r="G101" s="224"/>
      <c r="H101" s="224"/>
      <c r="I101" s="224"/>
      <c r="J101" s="225"/>
    </row>
    <row r="102" spans="1:10" ht="15.75" customHeight="1" x14ac:dyDescent="0.25">
      <c r="A102" s="135">
        <v>1</v>
      </c>
      <c r="B102" s="45" t="s">
        <v>877</v>
      </c>
      <c r="C102" s="135">
        <v>0</v>
      </c>
      <c r="D102" s="135">
        <v>0</v>
      </c>
      <c r="E102" s="135">
        <v>367</v>
      </c>
      <c r="F102" s="135">
        <v>32</v>
      </c>
      <c r="G102" s="135">
        <v>0</v>
      </c>
      <c r="H102" s="135">
        <v>0</v>
      </c>
      <c r="I102" s="135">
        <f t="shared" ref="I102:I133" si="4">SUM(C102:H102)</f>
        <v>399</v>
      </c>
      <c r="J102" s="135">
        <v>61</v>
      </c>
    </row>
    <row r="103" spans="1:10" ht="30" x14ac:dyDescent="0.25">
      <c r="A103" s="135">
        <v>2</v>
      </c>
      <c r="B103" s="45" t="s">
        <v>583</v>
      </c>
      <c r="C103" s="135">
        <v>0</v>
      </c>
      <c r="D103" s="135">
        <v>0</v>
      </c>
      <c r="E103" s="135">
        <v>69</v>
      </c>
      <c r="F103" s="135">
        <v>7</v>
      </c>
      <c r="G103" s="135">
        <v>0</v>
      </c>
      <c r="H103" s="135">
        <v>0</v>
      </c>
      <c r="I103" s="135">
        <f t="shared" si="4"/>
        <v>76</v>
      </c>
      <c r="J103" s="135">
        <v>22</v>
      </c>
    </row>
    <row r="104" spans="1:10" ht="30" x14ac:dyDescent="0.25">
      <c r="A104" s="135">
        <v>3</v>
      </c>
      <c r="B104" s="45" t="s">
        <v>597</v>
      </c>
      <c r="C104" s="135">
        <v>0</v>
      </c>
      <c r="D104" s="135">
        <v>0</v>
      </c>
      <c r="E104" s="135">
        <v>308</v>
      </c>
      <c r="F104" s="135">
        <v>0</v>
      </c>
      <c r="G104" s="135">
        <v>0</v>
      </c>
      <c r="H104" s="135">
        <v>0</v>
      </c>
      <c r="I104" s="135">
        <f t="shared" si="4"/>
        <v>308</v>
      </c>
      <c r="J104" s="135">
        <v>0</v>
      </c>
    </row>
    <row r="105" spans="1:10" ht="28.5" customHeight="1" x14ac:dyDescent="0.25">
      <c r="A105" s="135">
        <v>4</v>
      </c>
      <c r="B105" s="45" t="s">
        <v>598</v>
      </c>
      <c r="C105" s="135">
        <v>0</v>
      </c>
      <c r="D105" s="135">
        <v>0</v>
      </c>
      <c r="E105" s="135">
        <v>59</v>
      </c>
      <c r="F105" s="135">
        <v>43</v>
      </c>
      <c r="G105" s="135">
        <v>0</v>
      </c>
      <c r="H105" s="135">
        <v>0</v>
      </c>
      <c r="I105" s="135">
        <f t="shared" si="4"/>
        <v>102</v>
      </c>
      <c r="J105" s="135">
        <v>63</v>
      </c>
    </row>
    <row r="106" spans="1:10" ht="18" customHeight="1" x14ac:dyDescent="0.25">
      <c r="A106" s="135">
        <v>5</v>
      </c>
      <c r="B106" s="46" t="s">
        <v>878</v>
      </c>
      <c r="C106" s="136">
        <v>0</v>
      </c>
      <c r="D106" s="136">
        <v>0</v>
      </c>
      <c r="E106" s="136">
        <v>171</v>
      </c>
      <c r="F106" s="136">
        <v>141</v>
      </c>
      <c r="G106" s="136">
        <v>0</v>
      </c>
      <c r="H106" s="136">
        <v>0</v>
      </c>
      <c r="I106" s="136">
        <f t="shared" si="4"/>
        <v>312</v>
      </c>
      <c r="J106" s="136">
        <v>137</v>
      </c>
    </row>
    <row r="107" spans="1:10" ht="15.75" customHeight="1" x14ac:dyDescent="0.25">
      <c r="A107" s="135">
        <v>6</v>
      </c>
      <c r="B107" s="45" t="s">
        <v>609</v>
      </c>
      <c r="C107" s="135">
        <v>0</v>
      </c>
      <c r="D107" s="135">
        <v>0</v>
      </c>
      <c r="E107" s="135">
        <v>366</v>
      </c>
      <c r="F107" s="135">
        <v>154</v>
      </c>
      <c r="G107" s="135">
        <v>0</v>
      </c>
      <c r="H107" s="135">
        <v>0</v>
      </c>
      <c r="I107" s="135">
        <f t="shared" si="4"/>
        <v>520</v>
      </c>
      <c r="J107" s="135">
        <v>169</v>
      </c>
    </row>
    <row r="108" spans="1:10" ht="27.75" customHeight="1" x14ac:dyDescent="0.25">
      <c r="A108" s="135">
        <v>7</v>
      </c>
      <c r="B108" s="45" t="s">
        <v>614</v>
      </c>
      <c r="C108" s="135">
        <v>0</v>
      </c>
      <c r="D108" s="135">
        <v>0</v>
      </c>
      <c r="E108" s="135">
        <v>327</v>
      </c>
      <c r="F108" s="135">
        <v>155</v>
      </c>
      <c r="G108" s="135">
        <v>0</v>
      </c>
      <c r="H108" s="135">
        <v>383</v>
      </c>
      <c r="I108" s="135">
        <f t="shared" si="4"/>
        <v>865</v>
      </c>
      <c r="J108" s="135">
        <v>236</v>
      </c>
    </row>
    <row r="109" spans="1:10" ht="30" x14ac:dyDescent="0.25">
      <c r="A109" s="135">
        <v>8</v>
      </c>
      <c r="B109" s="45" t="s">
        <v>879</v>
      </c>
      <c r="C109" s="135">
        <v>0</v>
      </c>
      <c r="D109" s="135">
        <v>0</v>
      </c>
      <c r="E109" s="135">
        <v>357</v>
      </c>
      <c r="F109" s="135">
        <v>79</v>
      </c>
      <c r="G109" s="135">
        <v>0</v>
      </c>
      <c r="H109" s="135">
        <v>0</v>
      </c>
      <c r="I109" s="135">
        <f t="shared" si="4"/>
        <v>436</v>
      </c>
      <c r="J109" s="135">
        <v>150</v>
      </c>
    </row>
    <row r="110" spans="1:10" ht="30" x14ac:dyDescent="0.25">
      <c r="A110" s="135">
        <v>9</v>
      </c>
      <c r="B110" s="45" t="s">
        <v>880</v>
      </c>
      <c r="C110" s="135">
        <v>0</v>
      </c>
      <c r="D110" s="135">
        <v>0</v>
      </c>
      <c r="E110" s="135">
        <v>46</v>
      </c>
      <c r="F110" s="135">
        <v>52</v>
      </c>
      <c r="G110" s="135">
        <v>0</v>
      </c>
      <c r="H110" s="135">
        <v>0</v>
      </c>
      <c r="I110" s="135">
        <f t="shared" si="4"/>
        <v>98</v>
      </c>
      <c r="J110" s="135">
        <v>30</v>
      </c>
    </row>
    <row r="111" spans="1:10" ht="30" customHeight="1" x14ac:dyDescent="0.25">
      <c r="A111" s="135">
        <v>10</v>
      </c>
      <c r="B111" s="45" t="s">
        <v>627</v>
      </c>
      <c r="C111" s="135">
        <v>0</v>
      </c>
      <c r="D111" s="135">
        <v>0</v>
      </c>
      <c r="E111" s="135">
        <v>37</v>
      </c>
      <c r="F111" s="135">
        <v>17</v>
      </c>
      <c r="G111" s="135">
        <v>0</v>
      </c>
      <c r="H111" s="135">
        <v>0</v>
      </c>
      <c r="I111" s="135">
        <f t="shared" si="4"/>
        <v>54</v>
      </c>
      <c r="J111" s="135">
        <v>19</v>
      </c>
    </row>
    <row r="112" spans="1:10" ht="20.25" customHeight="1" x14ac:dyDescent="0.25">
      <c r="A112" s="135">
        <v>11</v>
      </c>
      <c r="B112" s="45" t="s">
        <v>630</v>
      </c>
      <c r="C112" s="135">
        <v>0</v>
      </c>
      <c r="D112" s="135">
        <v>0</v>
      </c>
      <c r="E112" s="135">
        <v>516</v>
      </c>
      <c r="F112" s="135">
        <v>134</v>
      </c>
      <c r="G112" s="135"/>
      <c r="H112" s="135">
        <v>29</v>
      </c>
      <c r="I112" s="135">
        <f t="shared" si="4"/>
        <v>679</v>
      </c>
      <c r="J112" s="135">
        <v>136</v>
      </c>
    </row>
    <row r="113" spans="1:10" ht="18.75" customHeight="1" x14ac:dyDescent="0.25">
      <c r="A113" s="135">
        <v>12</v>
      </c>
      <c r="B113" s="45" t="s">
        <v>631</v>
      </c>
      <c r="C113" s="135">
        <v>0</v>
      </c>
      <c r="D113" s="135">
        <v>0</v>
      </c>
      <c r="E113" s="135">
        <v>281</v>
      </c>
      <c r="F113" s="135">
        <v>84</v>
      </c>
      <c r="G113" s="135">
        <v>0</v>
      </c>
      <c r="H113" s="135">
        <v>0</v>
      </c>
      <c r="I113" s="135">
        <f t="shared" si="4"/>
        <v>365</v>
      </c>
      <c r="J113" s="135">
        <v>17</v>
      </c>
    </row>
    <row r="114" spans="1:10" ht="31.5" customHeight="1" x14ac:dyDescent="0.25">
      <c r="A114" s="135">
        <v>13</v>
      </c>
      <c r="B114" s="45" t="s">
        <v>881</v>
      </c>
      <c r="C114" s="135">
        <v>0</v>
      </c>
      <c r="D114" s="135">
        <v>0</v>
      </c>
      <c r="E114" s="135">
        <v>458</v>
      </c>
      <c r="F114" s="135"/>
      <c r="G114" s="135"/>
      <c r="H114" s="135"/>
      <c r="I114" s="135">
        <f t="shared" si="4"/>
        <v>458</v>
      </c>
      <c r="J114" s="135">
        <v>184</v>
      </c>
    </row>
    <row r="115" spans="1:10" ht="33" customHeight="1" x14ac:dyDescent="0.25">
      <c r="A115" s="135">
        <v>14</v>
      </c>
      <c r="B115" s="45" t="s">
        <v>645</v>
      </c>
      <c r="C115" s="135">
        <v>0</v>
      </c>
      <c r="D115" s="135">
        <v>0</v>
      </c>
      <c r="E115" s="135">
        <v>0</v>
      </c>
      <c r="F115" s="135">
        <v>940</v>
      </c>
      <c r="G115" s="135">
        <v>0</v>
      </c>
      <c r="H115" s="135">
        <v>0</v>
      </c>
      <c r="I115" s="135">
        <f t="shared" si="4"/>
        <v>940</v>
      </c>
      <c r="J115" s="135">
        <v>331</v>
      </c>
    </row>
    <row r="116" spans="1:10" ht="47.25" customHeight="1" x14ac:dyDescent="0.25">
      <c r="A116" s="135">
        <v>15</v>
      </c>
      <c r="B116" s="45" t="s">
        <v>651</v>
      </c>
      <c r="C116" s="135">
        <v>0</v>
      </c>
      <c r="D116" s="135">
        <v>0</v>
      </c>
      <c r="E116" s="135">
        <v>140</v>
      </c>
      <c r="F116" s="135">
        <v>222</v>
      </c>
      <c r="G116" s="135">
        <v>0</v>
      </c>
      <c r="H116" s="135">
        <v>17</v>
      </c>
      <c r="I116" s="135">
        <f t="shared" si="4"/>
        <v>379</v>
      </c>
      <c r="J116" s="135">
        <v>185</v>
      </c>
    </row>
    <row r="117" spans="1:10" ht="33" customHeight="1" x14ac:dyDescent="0.25">
      <c r="A117" s="135">
        <v>16</v>
      </c>
      <c r="B117" s="45" t="s">
        <v>656</v>
      </c>
      <c r="C117" s="135">
        <v>0</v>
      </c>
      <c r="D117" s="135">
        <v>0</v>
      </c>
      <c r="E117" s="135">
        <v>0</v>
      </c>
      <c r="F117" s="135">
        <v>130</v>
      </c>
      <c r="G117" s="135">
        <v>0</v>
      </c>
      <c r="H117" s="135">
        <v>0</v>
      </c>
      <c r="I117" s="135">
        <f t="shared" si="4"/>
        <v>130</v>
      </c>
      <c r="J117" s="135">
        <v>12</v>
      </c>
    </row>
    <row r="118" spans="1:10" ht="45.75" customHeight="1" x14ac:dyDescent="0.25">
      <c r="A118" s="135">
        <v>17</v>
      </c>
      <c r="B118" s="45" t="s">
        <v>883</v>
      </c>
      <c r="C118" s="135">
        <v>0</v>
      </c>
      <c r="D118" s="135">
        <v>0</v>
      </c>
      <c r="E118" s="135">
        <v>393</v>
      </c>
      <c r="F118" s="135">
        <v>162</v>
      </c>
      <c r="G118" s="135">
        <v>0</v>
      </c>
      <c r="H118" s="135">
        <v>0</v>
      </c>
      <c r="I118" s="135">
        <f t="shared" si="4"/>
        <v>555</v>
      </c>
      <c r="J118" s="135">
        <v>154</v>
      </c>
    </row>
    <row r="119" spans="1:10" x14ac:dyDescent="0.25">
      <c r="A119" s="135">
        <v>18</v>
      </c>
      <c r="B119" s="45" t="s">
        <v>674</v>
      </c>
      <c r="C119" s="135">
        <v>0</v>
      </c>
      <c r="D119" s="135">
        <v>0</v>
      </c>
      <c r="E119" s="135">
        <v>106</v>
      </c>
      <c r="F119" s="135">
        <v>9</v>
      </c>
      <c r="G119" s="135">
        <v>0</v>
      </c>
      <c r="H119" s="135">
        <v>0</v>
      </c>
      <c r="I119" s="135">
        <f t="shared" si="4"/>
        <v>115</v>
      </c>
      <c r="J119" s="135">
        <v>64</v>
      </c>
    </row>
    <row r="120" spans="1:10" ht="30" x14ac:dyDescent="0.25">
      <c r="A120" s="135">
        <v>19</v>
      </c>
      <c r="B120" s="45" t="s">
        <v>884</v>
      </c>
      <c r="C120" s="135">
        <v>0</v>
      </c>
      <c r="D120" s="135">
        <v>0</v>
      </c>
      <c r="E120" s="135">
        <v>328</v>
      </c>
      <c r="F120" s="135">
        <v>0</v>
      </c>
      <c r="G120" s="135">
        <v>0</v>
      </c>
      <c r="H120" s="135">
        <v>0</v>
      </c>
      <c r="I120" s="135">
        <f t="shared" si="4"/>
        <v>328</v>
      </c>
      <c r="J120" s="135">
        <v>107</v>
      </c>
    </row>
    <row r="121" spans="1:10" ht="28.5" customHeight="1" x14ac:dyDescent="0.25">
      <c r="A121" s="135">
        <v>20</v>
      </c>
      <c r="B121" s="45" t="s">
        <v>686</v>
      </c>
      <c r="C121" s="135">
        <v>0</v>
      </c>
      <c r="D121" s="135">
        <v>0</v>
      </c>
      <c r="E121" s="135">
        <v>153</v>
      </c>
      <c r="F121" s="135">
        <v>78</v>
      </c>
      <c r="G121" s="135">
        <v>0</v>
      </c>
      <c r="H121" s="135">
        <v>0</v>
      </c>
      <c r="I121" s="135">
        <f t="shared" si="4"/>
        <v>231</v>
      </c>
      <c r="J121" s="135">
        <v>66</v>
      </c>
    </row>
    <row r="122" spans="1:10" ht="33" customHeight="1" x14ac:dyDescent="0.25">
      <c r="A122" s="135">
        <v>21</v>
      </c>
      <c r="B122" s="45" t="s">
        <v>687</v>
      </c>
      <c r="C122" s="135">
        <v>0</v>
      </c>
      <c r="D122" s="135">
        <v>0</v>
      </c>
      <c r="E122" s="135">
        <v>831</v>
      </c>
      <c r="F122" s="135">
        <v>83</v>
      </c>
      <c r="G122" s="135">
        <v>0</v>
      </c>
      <c r="H122" s="135">
        <v>0</v>
      </c>
      <c r="I122" s="135">
        <f t="shared" si="4"/>
        <v>914</v>
      </c>
      <c r="J122" s="135">
        <v>278</v>
      </c>
    </row>
    <row r="123" spans="1:10" ht="27.75" customHeight="1" x14ac:dyDescent="0.25">
      <c r="A123" s="135">
        <v>22</v>
      </c>
      <c r="B123" s="45" t="s">
        <v>696</v>
      </c>
      <c r="C123" s="135">
        <v>0</v>
      </c>
      <c r="D123" s="135">
        <v>0</v>
      </c>
      <c r="E123" s="135">
        <v>0</v>
      </c>
      <c r="F123" s="135">
        <v>461</v>
      </c>
      <c r="G123" s="135">
        <v>0</v>
      </c>
      <c r="H123" s="135">
        <v>0</v>
      </c>
      <c r="I123" s="135">
        <f t="shared" si="4"/>
        <v>461</v>
      </c>
      <c r="J123" s="135">
        <v>72</v>
      </c>
    </row>
    <row r="124" spans="1:10" ht="27" customHeight="1" x14ac:dyDescent="0.25">
      <c r="A124" s="135">
        <v>23</v>
      </c>
      <c r="B124" s="45" t="s">
        <v>697</v>
      </c>
      <c r="C124" s="135">
        <v>0</v>
      </c>
      <c r="D124" s="135">
        <v>0</v>
      </c>
      <c r="E124" s="135">
        <v>0</v>
      </c>
      <c r="F124" s="135">
        <v>246</v>
      </c>
      <c r="G124" s="135">
        <v>0</v>
      </c>
      <c r="H124" s="135">
        <v>0</v>
      </c>
      <c r="I124" s="135">
        <f t="shared" si="4"/>
        <v>246</v>
      </c>
      <c r="J124" s="135">
        <v>60</v>
      </c>
    </row>
    <row r="125" spans="1:10" ht="42.75" customHeight="1" x14ac:dyDescent="0.25">
      <c r="A125" s="135">
        <v>24</v>
      </c>
      <c r="B125" s="45" t="s">
        <v>699</v>
      </c>
      <c r="C125" s="135">
        <v>0</v>
      </c>
      <c r="D125" s="135">
        <v>0</v>
      </c>
      <c r="E125" s="135">
        <v>0</v>
      </c>
      <c r="F125" s="135">
        <v>622</v>
      </c>
      <c r="G125" s="135">
        <v>0</v>
      </c>
      <c r="H125" s="135">
        <v>0</v>
      </c>
      <c r="I125" s="135">
        <f t="shared" si="4"/>
        <v>622</v>
      </c>
      <c r="J125" s="135">
        <v>195</v>
      </c>
    </row>
    <row r="126" spans="1:10" ht="33" customHeight="1" x14ac:dyDescent="0.25">
      <c r="A126" s="135">
        <v>25</v>
      </c>
      <c r="B126" s="45" t="s">
        <v>707</v>
      </c>
      <c r="C126" s="135">
        <v>0</v>
      </c>
      <c r="D126" s="135">
        <v>0</v>
      </c>
      <c r="E126" s="135">
        <v>314</v>
      </c>
      <c r="F126" s="135">
        <v>83</v>
      </c>
      <c r="G126" s="135">
        <v>70</v>
      </c>
      <c r="H126" s="135">
        <v>24</v>
      </c>
      <c r="I126" s="135">
        <f t="shared" si="4"/>
        <v>491</v>
      </c>
      <c r="J126" s="135">
        <v>92</v>
      </c>
    </row>
    <row r="127" spans="1:10" ht="27.75" customHeight="1" x14ac:dyDescent="0.25">
      <c r="A127" s="135">
        <v>26</v>
      </c>
      <c r="B127" s="45" t="s">
        <v>708</v>
      </c>
      <c r="C127" s="135">
        <v>0</v>
      </c>
      <c r="D127" s="135">
        <v>0</v>
      </c>
      <c r="E127" s="135">
        <v>282</v>
      </c>
      <c r="F127" s="135">
        <v>38</v>
      </c>
      <c r="G127" s="135">
        <v>0</v>
      </c>
      <c r="H127" s="135">
        <v>0</v>
      </c>
      <c r="I127" s="135">
        <f t="shared" si="4"/>
        <v>320</v>
      </c>
      <c r="J127" s="135">
        <v>89</v>
      </c>
    </row>
    <row r="128" spans="1:10" ht="42" customHeight="1" x14ac:dyDescent="0.25">
      <c r="A128" s="135">
        <v>27</v>
      </c>
      <c r="B128" s="45" t="s">
        <v>714</v>
      </c>
      <c r="C128" s="135">
        <v>0</v>
      </c>
      <c r="D128" s="135">
        <v>0</v>
      </c>
      <c r="E128" s="135">
        <v>20</v>
      </c>
      <c r="F128" s="135">
        <v>68</v>
      </c>
      <c r="G128" s="135">
        <v>0</v>
      </c>
      <c r="H128" s="135">
        <v>0</v>
      </c>
      <c r="I128" s="135">
        <f t="shared" si="4"/>
        <v>88</v>
      </c>
      <c r="J128" s="135">
        <v>35</v>
      </c>
    </row>
    <row r="129" spans="1:10" ht="31.5" customHeight="1" x14ac:dyDescent="0.25">
      <c r="A129" s="135">
        <v>28</v>
      </c>
      <c r="B129" s="45" t="s">
        <v>717</v>
      </c>
      <c r="C129" s="135">
        <v>0</v>
      </c>
      <c r="D129" s="135">
        <v>0</v>
      </c>
      <c r="E129" s="135">
        <v>70</v>
      </c>
      <c r="F129" s="135">
        <v>24</v>
      </c>
      <c r="G129" s="135">
        <v>70</v>
      </c>
      <c r="H129" s="135">
        <v>24</v>
      </c>
      <c r="I129" s="135">
        <f t="shared" si="4"/>
        <v>188</v>
      </c>
      <c r="J129" s="135">
        <v>74</v>
      </c>
    </row>
    <row r="130" spans="1:10" ht="47.25" customHeight="1" x14ac:dyDescent="0.25">
      <c r="A130" s="135">
        <v>29</v>
      </c>
      <c r="B130" s="45" t="s">
        <v>722</v>
      </c>
      <c r="C130" s="135">
        <v>0</v>
      </c>
      <c r="D130" s="135">
        <v>0</v>
      </c>
      <c r="E130" s="135">
        <v>0</v>
      </c>
      <c r="F130" s="135">
        <v>44</v>
      </c>
      <c r="G130" s="135">
        <v>0</v>
      </c>
      <c r="H130" s="135">
        <v>0</v>
      </c>
      <c r="I130" s="135">
        <f t="shared" si="4"/>
        <v>44</v>
      </c>
      <c r="J130" s="135">
        <v>18</v>
      </c>
    </row>
    <row r="131" spans="1:10" ht="32.25" customHeight="1" x14ac:dyDescent="0.25">
      <c r="A131" s="135">
        <v>30</v>
      </c>
      <c r="B131" s="45" t="s">
        <v>885</v>
      </c>
      <c r="C131" s="135">
        <v>0</v>
      </c>
      <c r="D131" s="135">
        <v>0</v>
      </c>
      <c r="E131" s="135">
        <v>564</v>
      </c>
      <c r="F131" s="135">
        <v>34</v>
      </c>
      <c r="G131" s="135">
        <v>2</v>
      </c>
      <c r="H131" s="135">
        <v>0</v>
      </c>
      <c r="I131" s="135">
        <f t="shared" si="4"/>
        <v>600</v>
      </c>
      <c r="J131" s="135">
        <v>195</v>
      </c>
    </row>
    <row r="132" spans="1:10" ht="32.25" customHeight="1" x14ac:dyDescent="0.25">
      <c r="A132" s="135">
        <v>31</v>
      </c>
      <c r="B132" s="45" t="s">
        <v>659</v>
      </c>
      <c r="C132" s="135">
        <v>0</v>
      </c>
      <c r="D132" s="135">
        <v>0</v>
      </c>
      <c r="E132" s="135">
        <v>41</v>
      </c>
      <c r="F132" s="135">
        <v>0</v>
      </c>
      <c r="G132" s="135">
        <v>0</v>
      </c>
      <c r="H132" s="135">
        <v>0</v>
      </c>
      <c r="I132" s="135">
        <f t="shared" si="4"/>
        <v>41</v>
      </c>
      <c r="J132" s="135">
        <v>16</v>
      </c>
    </row>
    <row r="133" spans="1:10" ht="32.25" customHeight="1" x14ac:dyDescent="0.25">
      <c r="A133" s="135">
        <v>32</v>
      </c>
      <c r="B133" s="45" t="s">
        <v>665</v>
      </c>
      <c r="C133" s="135">
        <v>0</v>
      </c>
      <c r="D133" s="135">
        <v>0</v>
      </c>
      <c r="E133" s="135">
        <v>251</v>
      </c>
      <c r="F133" s="135">
        <v>0</v>
      </c>
      <c r="G133" s="135">
        <v>0</v>
      </c>
      <c r="H133" s="135">
        <v>0</v>
      </c>
      <c r="I133" s="135">
        <f t="shared" si="4"/>
        <v>251</v>
      </c>
      <c r="J133" s="135">
        <v>57</v>
      </c>
    </row>
    <row r="134" spans="1:10" ht="32.25" customHeight="1" x14ac:dyDescent="0.25">
      <c r="A134" s="135">
        <v>33</v>
      </c>
      <c r="B134" s="45" t="s">
        <v>882</v>
      </c>
      <c r="C134" s="135">
        <v>0</v>
      </c>
      <c r="D134" s="135">
        <v>0</v>
      </c>
      <c r="E134" s="135">
        <v>0</v>
      </c>
      <c r="F134" s="135">
        <v>42</v>
      </c>
      <c r="G134" s="135">
        <v>0</v>
      </c>
      <c r="H134" s="135">
        <v>0</v>
      </c>
      <c r="I134" s="135">
        <f t="shared" ref="I134:I158" si="5">SUM(C134:H134)</f>
        <v>42</v>
      </c>
      <c r="J134" s="135">
        <v>5</v>
      </c>
    </row>
    <row r="135" spans="1:10" ht="32.25" customHeight="1" x14ac:dyDescent="0.25">
      <c r="A135" s="135">
        <v>34</v>
      </c>
      <c r="B135" s="45" t="s">
        <v>886</v>
      </c>
      <c r="C135" s="45">
        <v>0</v>
      </c>
      <c r="D135" s="45">
        <v>0</v>
      </c>
      <c r="E135" s="45">
        <v>0</v>
      </c>
      <c r="F135" s="45">
        <v>523</v>
      </c>
      <c r="G135" s="45">
        <v>0</v>
      </c>
      <c r="H135" s="45">
        <v>0</v>
      </c>
      <c r="I135" s="45">
        <f t="shared" si="5"/>
        <v>523</v>
      </c>
      <c r="J135" s="45">
        <v>190</v>
      </c>
    </row>
    <row r="136" spans="1:10" ht="32.25" customHeight="1" x14ac:dyDescent="0.25">
      <c r="A136" s="135">
        <v>35</v>
      </c>
      <c r="B136" s="45" t="s">
        <v>734</v>
      </c>
      <c r="C136" s="45">
        <v>0</v>
      </c>
      <c r="D136" s="45">
        <v>0</v>
      </c>
      <c r="E136" s="45">
        <v>147</v>
      </c>
      <c r="F136" s="45">
        <v>211</v>
      </c>
      <c r="G136" s="45">
        <v>0</v>
      </c>
      <c r="H136" s="45">
        <v>0</v>
      </c>
      <c r="I136" s="45">
        <f t="shared" si="5"/>
        <v>358</v>
      </c>
      <c r="J136" s="45">
        <v>159</v>
      </c>
    </row>
    <row r="137" spans="1:10" ht="32.25" customHeight="1" x14ac:dyDescent="0.25">
      <c r="A137" s="135">
        <v>36</v>
      </c>
      <c r="B137" s="45" t="s">
        <v>737</v>
      </c>
      <c r="C137" s="45">
        <v>0</v>
      </c>
      <c r="D137" s="45">
        <v>0</v>
      </c>
      <c r="E137" s="45">
        <v>339</v>
      </c>
      <c r="F137" s="45">
        <v>25</v>
      </c>
      <c r="G137" s="45">
        <v>0</v>
      </c>
      <c r="H137" s="45">
        <v>0</v>
      </c>
      <c r="I137" s="45">
        <f t="shared" si="5"/>
        <v>364</v>
      </c>
      <c r="J137" s="45">
        <v>106</v>
      </c>
    </row>
    <row r="138" spans="1:10" ht="32.25" customHeight="1" x14ac:dyDescent="0.25">
      <c r="A138" s="135">
        <v>37</v>
      </c>
      <c r="B138" s="45" t="s">
        <v>754</v>
      </c>
      <c r="C138" s="45">
        <v>0</v>
      </c>
      <c r="D138" s="45">
        <v>0</v>
      </c>
      <c r="E138" s="45">
        <v>0</v>
      </c>
      <c r="F138" s="45">
        <v>270</v>
      </c>
      <c r="G138" s="45">
        <v>0</v>
      </c>
      <c r="H138" s="45">
        <v>0</v>
      </c>
      <c r="I138" s="45">
        <f t="shared" si="5"/>
        <v>270</v>
      </c>
      <c r="J138" s="45">
        <v>68</v>
      </c>
    </row>
    <row r="139" spans="1:10" ht="32.25" customHeight="1" x14ac:dyDescent="0.25">
      <c r="A139" s="135">
        <v>38</v>
      </c>
      <c r="B139" s="45" t="s">
        <v>757</v>
      </c>
      <c r="C139" s="45">
        <v>0</v>
      </c>
      <c r="D139" s="45">
        <v>0</v>
      </c>
      <c r="E139" s="45">
        <v>275</v>
      </c>
      <c r="F139" s="45">
        <v>150</v>
      </c>
      <c r="G139" s="45">
        <v>0</v>
      </c>
      <c r="H139" s="45">
        <v>250</v>
      </c>
      <c r="I139" s="45">
        <f t="shared" si="5"/>
        <v>675</v>
      </c>
      <c r="J139" s="45">
        <v>198</v>
      </c>
    </row>
    <row r="140" spans="1:10" ht="32.25" customHeight="1" x14ac:dyDescent="0.25">
      <c r="A140" s="135">
        <v>39</v>
      </c>
      <c r="B140" s="45" t="s">
        <v>759</v>
      </c>
      <c r="C140" s="45">
        <v>0</v>
      </c>
      <c r="D140" s="45">
        <v>0</v>
      </c>
      <c r="E140" s="45">
        <v>187</v>
      </c>
      <c r="F140" s="45">
        <v>266</v>
      </c>
      <c r="G140" s="45">
        <v>0</v>
      </c>
      <c r="H140" s="45">
        <v>11</v>
      </c>
      <c r="I140" s="45">
        <f t="shared" si="5"/>
        <v>464</v>
      </c>
      <c r="J140" s="45">
        <v>118</v>
      </c>
    </row>
    <row r="141" spans="1:10" ht="32.25" customHeight="1" x14ac:dyDescent="0.25">
      <c r="A141" s="135">
        <v>40</v>
      </c>
      <c r="B141" s="45" t="s">
        <v>889</v>
      </c>
      <c r="C141" s="45">
        <v>0</v>
      </c>
      <c r="D141" s="45">
        <v>0</v>
      </c>
      <c r="E141" s="45">
        <v>176</v>
      </c>
      <c r="F141" s="45">
        <v>75</v>
      </c>
      <c r="G141" s="45">
        <v>0</v>
      </c>
      <c r="H141" s="45">
        <v>216</v>
      </c>
      <c r="I141" s="45">
        <f t="shared" si="5"/>
        <v>467</v>
      </c>
      <c r="J141" s="45">
        <v>176</v>
      </c>
    </row>
    <row r="142" spans="1:10" ht="45" x14ac:dyDescent="0.25">
      <c r="A142" s="135">
        <v>41</v>
      </c>
      <c r="B142" s="45" t="s">
        <v>782</v>
      </c>
      <c r="C142" s="45">
        <v>0</v>
      </c>
      <c r="D142" s="45">
        <v>0</v>
      </c>
      <c r="E142" s="45">
        <v>69</v>
      </c>
      <c r="F142" s="45">
        <v>31</v>
      </c>
      <c r="G142" s="45">
        <v>0</v>
      </c>
      <c r="H142" s="45">
        <v>0</v>
      </c>
      <c r="I142" s="45">
        <f t="shared" si="5"/>
        <v>100</v>
      </c>
      <c r="J142" s="45">
        <v>41</v>
      </c>
    </row>
    <row r="143" spans="1:10" ht="44.25" customHeight="1" x14ac:dyDescent="0.25">
      <c r="A143" s="135">
        <v>42</v>
      </c>
      <c r="B143" s="45" t="s">
        <v>891</v>
      </c>
      <c r="C143" s="45">
        <v>0</v>
      </c>
      <c r="D143" s="45">
        <v>0</v>
      </c>
      <c r="E143" s="45">
        <v>1492</v>
      </c>
      <c r="F143" s="45">
        <v>319</v>
      </c>
      <c r="G143" s="45">
        <v>0</v>
      </c>
      <c r="H143" s="45">
        <v>597</v>
      </c>
      <c r="I143" s="45">
        <f t="shared" si="5"/>
        <v>2408</v>
      </c>
      <c r="J143" s="45">
        <v>834</v>
      </c>
    </row>
    <row r="144" spans="1:10" ht="29.25" customHeight="1" x14ac:dyDescent="0.25">
      <c r="A144" s="135">
        <v>43</v>
      </c>
      <c r="B144" s="45" t="s">
        <v>892</v>
      </c>
      <c r="C144" s="45">
        <v>0</v>
      </c>
      <c r="D144" s="45">
        <v>0</v>
      </c>
      <c r="E144" s="45">
        <v>302</v>
      </c>
      <c r="F144" s="45">
        <v>0</v>
      </c>
      <c r="G144" s="45">
        <v>0</v>
      </c>
      <c r="H144" s="45">
        <v>0</v>
      </c>
      <c r="I144" s="45">
        <f t="shared" si="5"/>
        <v>302</v>
      </c>
      <c r="J144" s="45">
        <v>102</v>
      </c>
    </row>
    <row r="145" spans="1:11" ht="45" x14ac:dyDescent="0.25">
      <c r="A145" s="135">
        <v>44</v>
      </c>
      <c r="B145" s="45" t="s">
        <v>893</v>
      </c>
      <c r="C145" s="45">
        <v>0</v>
      </c>
      <c r="D145" s="45">
        <v>0</v>
      </c>
      <c r="E145" s="45">
        <v>0</v>
      </c>
      <c r="F145" s="45">
        <v>581</v>
      </c>
      <c r="G145" s="45">
        <v>0</v>
      </c>
      <c r="H145" s="45">
        <v>0</v>
      </c>
      <c r="I145" s="45">
        <f t="shared" si="5"/>
        <v>581</v>
      </c>
      <c r="J145" s="45">
        <v>161</v>
      </c>
    </row>
    <row r="146" spans="1:11" ht="19.5" customHeight="1" x14ac:dyDescent="0.25">
      <c r="A146" s="135">
        <v>45</v>
      </c>
      <c r="B146" s="45" t="s">
        <v>894</v>
      </c>
      <c r="C146" s="45">
        <v>0</v>
      </c>
      <c r="D146" s="45">
        <v>0</v>
      </c>
      <c r="E146" s="45">
        <v>586</v>
      </c>
      <c r="F146" s="45">
        <v>359</v>
      </c>
      <c r="G146" s="45">
        <v>0</v>
      </c>
      <c r="H146" s="45">
        <v>0</v>
      </c>
      <c r="I146" s="45">
        <f t="shared" si="5"/>
        <v>945</v>
      </c>
      <c r="J146" s="45">
        <v>388</v>
      </c>
    </row>
    <row r="147" spans="1:11" ht="29.25" customHeight="1" x14ac:dyDescent="0.25">
      <c r="A147" s="135">
        <v>46</v>
      </c>
      <c r="B147" s="45" t="s">
        <v>798</v>
      </c>
      <c r="C147" s="45">
        <v>0</v>
      </c>
      <c r="D147" s="45">
        <v>0</v>
      </c>
      <c r="E147" s="45">
        <v>232</v>
      </c>
      <c r="F147" s="45">
        <v>38</v>
      </c>
      <c r="G147" s="45">
        <v>0</v>
      </c>
      <c r="H147" s="45">
        <v>133</v>
      </c>
      <c r="I147" s="45">
        <f t="shared" si="5"/>
        <v>403</v>
      </c>
      <c r="J147" s="45">
        <v>98</v>
      </c>
    </row>
    <row r="148" spans="1:11" ht="30" customHeight="1" x14ac:dyDescent="0.25">
      <c r="A148" s="135">
        <v>47</v>
      </c>
      <c r="B148" s="45" t="s">
        <v>895</v>
      </c>
      <c r="C148" s="45">
        <v>0</v>
      </c>
      <c r="D148" s="45">
        <v>0</v>
      </c>
      <c r="E148" s="45">
        <v>304</v>
      </c>
      <c r="F148" s="45">
        <v>193</v>
      </c>
      <c r="G148" s="45">
        <v>0</v>
      </c>
      <c r="H148" s="45">
        <v>0</v>
      </c>
      <c r="I148" s="45">
        <f t="shared" si="5"/>
        <v>497</v>
      </c>
      <c r="J148" s="45">
        <v>188</v>
      </c>
    </row>
    <row r="149" spans="1:11" ht="31.5" customHeight="1" x14ac:dyDescent="0.25">
      <c r="A149" s="135">
        <v>48</v>
      </c>
      <c r="B149" s="45" t="s">
        <v>806</v>
      </c>
      <c r="C149" s="45">
        <v>0</v>
      </c>
      <c r="D149" s="45">
        <v>0</v>
      </c>
      <c r="E149" s="45">
        <v>296</v>
      </c>
      <c r="F149" s="45">
        <v>0</v>
      </c>
      <c r="G149" s="45">
        <v>0</v>
      </c>
      <c r="H149" s="45">
        <v>108</v>
      </c>
      <c r="I149" s="45">
        <f t="shared" si="5"/>
        <v>404</v>
      </c>
      <c r="J149" s="45">
        <v>108</v>
      </c>
    </row>
    <row r="150" spans="1:11" ht="29.25" customHeight="1" x14ac:dyDescent="0.25">
      <c r="A150" s="135">
        <v>49</v>
      </c>
      <c r="B150" s="45" t="s">
        <v>812</v>
      </c>
      <c r="C150" s="45">
        <v>0</v>
      </c>
      <c r="D150" s="45">
        <v>0</v>
      </c>
      <c r="E150" s="45">
        <v>0</v>
      </c>
      <c r="F150" s="45">
        <v>284</v>
      </c>
      <c r="G150" s="45">
        <v>0</v>
      </c>
      <c r="H150" s="45">
        <v>0</v>
      </c>
      <c r="I150" s="45">
        <f t="shared" si="5"/>
        <v>284</v>
      </c>
      <c r="J150" s="45">
        <v>91</v>
      </c>
    </row>
    <row r="151" spans="1:11" ht="32.25" customHeight="1" x14ac:dyDescent="0.25">
      <c r="A151" s="135">
        <v>50</v>
      </c>
      <c r="B151" s="45" t="s">
        <v>815</v>
      </c>
      <c r="C151" s="45">
        <v>0</v>
      </c>
      <c r="D151" s="45">
        <v>0</v>
      </c>
      <c r="E151" s="45">
        <v>168</v>
      </c>
      <c r="F151" s="45">
        <v>78</v>
      </c>
      <c r="G151" s="45">
        <v>0</v>
      </c>
      <c r="H151" s="45">
        <v>62</v>
      </c>
      <c r="I151" s="45">
        <f t="shared" si="5"/>
        <v>308</v>
      </c>
      <c r="J151" s="45">
        <v>101</v>
      </c>
    </row>
    <row r="152" spans="1:11" ht="32.25" customHeight="1" x14ac:dyDescent="0.25">
      <c r="A152" s="135">
        <v>51</v>
      </c>
      <c r="B152" s="45" t="s">
        <v>890</v>
      </c>
      <c r="C152" s="45">
        <v>0</v>
      </c>
      <c r="D152" s="45">
        <v>0</v>
      </c>
      <c r="E152" s="45">
        <v>35</v>
      </c>
      <c r="F152" s="45">
        <v>14</v>
      </c>
      <c r="G152" s="45">
        <v>0</v>
      </c>
      <c r="H152" s="45">
        <v>14</v>
      </c>
      <c r="I152" s="45">
        <f t="shared" si="5"/>
        <v>63</v>
      </c>
      <c r="J152" s="45">
        <v>16</v>
      </c>
    </row>
    <row r="153" spans="1:11" ht="32.25" customHeight="1" x14ac:dyDescent="0.25">
      <c r="A153" s="135">
        <v>52</v>
      </c>
      <c r="B153" s="45" t="s">
        <v>771</v>
      </c>
      <c r="C153" s="45">
        <v>0</v>
      </c>
      <c r="D153" s="45">
        <v>0</v>
      </c>
      <c r="E153" s="45">
        <v>228</v>
      </c>
      <c r="F153" s="45">
        <v>61</v>
      </c>
      <c r="G153" s="45">
        <v>0</v>
      </c>
      <c r="H153" s="45">
        <v>278</v>
      </c>
      <c r="I153" s="45">
        <f t="shared" si="5"/>
        <v>567</v>
      </c>
      <c r="J153" s="45">
        <v>114</v>
      </c>
    </row>
    <row r="154" spans="1:11" ht="16.5" customHeight="1" x14ac:dyDescent="0.25">
      <c r="A154" s="135">
        <v>53</v>
      </c>
      <c r="B154" s="45" t="s">
        <v>779</v>
      </c>
      <c r="C154" s="45">
        <v>0</v>
      </c>
      <c r="D154" s="45">
        <v>0</v>
      </c>
      <c r="E154" s="45">
        <v>131</v>
      </c>
      <c r="F154" s="45">
        <v>73</v>
      </c>
      <c r="G154" s="45">
        <v>11</v>
      </c>
      <c r="H154" s="45">
        <v>219</v>
      </c>
      <c r="I154" s="45">
        <f t="shared" si="5"/>
        <v>434</v>
      </c>
      <c r="J154" s="45">
        <v>131</v>
      </c>
    </row>
    <row r="155" spans="1:11" ht="32.25" customHeight="1" x14ac:dyDescent="0.25">
      <c r="A155" s="135">
        <v>54</v>
      </c>
      <c r="B155" s="45" t="s">
        <v>887</v>
      </c>
      <c r="C155" s="45">
        <v>0</v>
      </c>
      <c r="D155" s="45">
        <v>0</v>
      </c>
      <c r="E155" s="45">
        <v>145</v>
      </c>
      <c r="F155" s="45">
        <v>0</v>
      </c>
      <c r="G155" s="45">
        <v>0</v>
      </c>
      <c r="H155" s="45">
        <v>0</v>
      </c>
      <c r="I155" s="45">
        <f t="shared" si="5"/>
        <v>145</v>
      </c>
      <c r="J155" s="45">
        <v>51</v>
      </c>
    </row>
    <row r="156" spans="1:11" ht="32.25" customHeight="1" x14ac:dyDescent="0.25">
      <c r="A156" s="135">
        <v>55</v>
      </c>
      <c r="B156" s="45" t="s">
        <v>888</v>
      </c>
      <c r="C156" s="45">
        <v>0</v>
      </c>
      <c r="D156" s="45">
        <v>0</v>
      </c>
      <c r="E156" s="45">
        <v>90</v>
      </c>
      <c r="F156" s="45">
        <v>49</v>
      </c>
      <c r="G156" s="45">
        <v>0</v>
      </c>
      <c r="H156" s="45">
        <v>0</v>
      </c>
      <c r="I156" s="45">
        <f t="shared" si="5"/>
        <v>139</v>
      </c>
      <c r="J156" s="45">
        <v>0</v>
      </c>
    </row>
    <row r="157" spans="1:11" ht="30" customHeight="1" x14ac:dyDescent="0.25">
      <c r="A157" s="135">
        <v>56</v>
      </c>
      <c r="B157" s="45" t="s">
        <v>745</v>
      </c>
      <c r="C157" s="45">
        <v>0</v>
      </c>
      <c r="D157" s="45">
        <v>0</v>
      </c>
      <c r="E157" s="45">
        <v>0</v>
      </c>
      <c r="F157" s="45">
        <v>118</v>
      </c>
      <c r="G157" s="45">
        <v>0</v>
      </c>
      <c r="H157" s="45">
        <v>0</v>
      </c>
      <c r="I157" s="45">
        <f t="shared" si="5"/>
        <v>118</v>
      </c>
      <c r="J157" s="45">
        <v>36</v>
      </c>
    </row>
    <row r="158" spans="1:11" ht="30.75" customHeight="1" x14ac:dyDescent="0.25">
      <c r="A158" s="135">
        <v>57</v>
      </c>
      <c r="B158" s="45" t="s">
        <v>752</v>
      </c>
      <c r="C158" s="45">
        <v>0</v>
      </c>
      <c r="D158" s="45">
        <v>0</v>
      </c>
      <c r="E158" s="45">
        <v>99</v>
      </c>
      <c r="F158" s="45">
        <v>51</v>
      </c>
      <c r="G158" s="45">
        <v>0</v>
      </c>
      <c r="H158" s="45">
        <v>0</v>
      </c>
      <c r="I158" s="45">
        <f t="shared" si="5"/>
        <v>150</v>
      </c>
      <c r="J158" s="45">
        <v>58</v>
      </c>
    </row>
    <row r="159" spans="1:11" ht="17.25" customHeight="1" x14ac:dyDescent="0.25">
      <c r="A159" s="159"/>
      <c r="B159" s="160"/>
      <c r="C159" s="160">
        <f t="shared" ref="C159:J159" si="6">SUM(C102:C158)</f>
        <v>0</v>
      </c>
      <c r="D159" s="160">
        <f t="shared" si="6"/>
        <v>0</v>
      </c>
      <c r="E159" s="160">
        <f t="shared" si="6"/>
        <v>12156</v>
      </c>
      <c r="F159" s="160">
        <f t="shared" si="6"/>
        <v>7953</v>
      </c>
      <c r="G159" s="160">
        <f t="shared" si="6"/>
        <v>153</v>
      </c>
      <c r="H159" s="160">
        <f t="shared" si="6"/>
        <v>2365</v>
      </c>
      <c r="I159" s="160">
        <f t="shared" si="6"/>
        <v>22627</v>
      </c>
      <c r="J159" s="160">
        <f t="shared" si="6"/>
        <v>6862</v>
      </c>
    </row>
    <row r="160" spans="1:11" x14ac:dyDescent="0.25">
      <c r="A160" s="135"/>
      <c r="B160" s="135"/>
      <c r="C160" s="138">
        <f>C159+C100+C54</f>
        <v>6114</v>
      </c>
      <c r="D160" s="138">
        <f t="shared" ref="D160:J160" si="7">D159+D100+D54</f>
        <v>5571</v>
      </c>
      <c r="E160" s="138">
        <f t="shared" si="7"/>
        <v>41449</v>
      </c>
      <c r="F160" s="138">
        <f t="shared" si="7"/>
        <v>28358</v>
      </c>
      <c r="G160" s="138">
        <f t="shared" si="7"/>
        <v>725</v>
      </c>
      <c r="H160" s="138">
        <f t="shared" si="7"/>
        <v>13774</v>
      </c>
      <c r="I160" s="138">
        <f t="shared" si="7"/>
        <v>95991</v>
      </c>
      <c r="J160" s="138">
        <f t="shared" si="7"/>
        <v>28943</v>
      </c>
      <c r="K160" s="117"/>
    </row>
    <row r="161" spans="1:10" x14ac:dyDescent="0.25">
      <c r="A161" s="139"/>
      <c r="B161" s="139"/>
      <c r="C161" s="140">
        <v>6114</v>
      </c>
      <c r="D161" s="140">
        <v>5571</v>
      </c>
      <c r="E161" s="140">
        <v>41449</v>
      </c>
      <c r="F161" s="140">
        <v>28358</v>
      </c>
      <c r="G161" s="140">
        <v>725</v>
      </c>
      <c r="H161" s="140">
        <v>13774</v>
      </c>
      <c r="I161" s="140">
        <v>95991</v>
      </c>
      <c r="J161" s="140">
        <v>28943</v>
      </c>
    </row>
  </sheetData>
  <mergeCells count="12">
    <mergeCell ref="B5:J5"/>
    <mergeCell ref="B55:J55"/>
    <mergeCell ref="B101:J101"/>
    <mergeCell ref="A1:A4"/>
    <mergeCell ref="B1:B4"/>
    <mergeCell ref="I1:I4"/>
    <mergeCell ref="J1:J4"/>
    <mergeCell ref="C1:H1"/>
    <mergeCell ref="C3:D3"/>
    <mergeCell ref="C2:F2"/>
    <mergeCell ref="G2:H2"/>
    <mergeCell ref="E3:H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10" sqref="I10"/>
    </sheetView>
  </sheetViews>
  <sheetFormatPr defaultRowHeight="15" x14ac:dyDescent="0.25"/>
  <cols>
    <col min="1" max="1" width="30.5703125" customWidth="1"/>
  </cols>
  <sheetData>
    <row r="1" spans="1:9" x14ac:dyDescent="0.25">
      <c r="A1" s="198" t="s">
        <v>929</v>
      </c>
      <c r="B1" s="216" t="s">
        <v>0</v>
      </c>
      <c r="C1" s="217"/>
      <c r="D1" s="217"/>
      <c r="E1" s="217"/>
      <c r="F1" s="217"/>
      <c r="G1" s="218"/>
      <c r="H1" s="209" t="s">
        <v>51</v>
      </c>
      <c r="I1" s="212" t="s">
        <v>19</v>
      </c>
    </row>
    <row r="2" spans="1:9" ht="15.75" x14ac:dyDescent="0.25">
      <c r="A2" s="198"/>
      <c r="B2" s="215" t="s">
        <v>844</v>
      </c>
      <c r="C2" s="215"/>
      <c r="D2" s="215" t="s">
        <v>846</v>
      </c>
      <c r="E2" s="215"/>
      <c r="F2" s="215" t="s">
        <v>847</v>
      </c>
      <c r="G2" s="215"/>
      <c r="H2" s="210"/>
      <c r="I2" s="213"/>
    </row>
    <row r="3" spans="1:9" ht="43.5" x14ac:dyDescent="0.25">
      <c r="A3" s="198"/>
      <c r="B3" s="134" t="s">
        <v>843</v>
      </c>
      <c r="C3" s="134" t="s">
        <v>849</v>
      </c>
      <c r="D3" s="134" t="s">
        <v>843</v>
      </c>
      <c r="E3" s="134" t="s">
        <v>849</v>
      </c>
      <c r="F3" s="134" t="s">
        <v>843</v>
      </c>
      <c r="G3" s="134" t="s">
        <v>849</v>
      </c>
      <c r="H3" s="211"/>
      <c r="I3" s="214"/>
    </row>
    <row r="4" spans="1:9" ht="15.75" x14ac:dyDescent="0.25">
      <c r="A4" s="143" t="s">
        <v>930</v>
      </c>
      <c r="B4" s="141">
        <v>0</v>
      </c>
      <c r="C4" s="141">
        <v>0</v>
      </c>
      <c r="D4" s="141">
        <v>296</v>
      </c>
      <c r="E4" s="141">
        <v>143</v>
      </c>
      <c r="F4" s="141"/>
      <c r="G4" s="141">
        <v>66</v>
      </c>
      <c r="H4" s="141">
        <v>505</v>
      </c>
      <c r="I4" s="141">
        <v>180</v>
      </c>
    </row>
    <row r="5" spans="1:9" ht="31.5" x14ac:dyDescent="0.25">
      <c r="A5" s="143" t="s">
        <v>931</v>
      </c>
      <c r="B5" s="141">
        <v>211</v>
      </c>
      <c r="C5" s="141">
        <v>0</v>
      </c>
      <c r="D5" s="141">
        <v>713</v>
      </c>
      <c r="E5" s="141">
        <v>310</v>
      </c>
      <c r="F5" s="141">
        <v>86</v>
      </c>
      <c r="G5" s="141">
        <v>434</v>
      </c>
      <c r="H5" s="141">
        <v>1754</v>
      </c>
      <c r="I5" s="141">
        <v>582</v>
      </c>
    </row>
    <row r="6" spans="1:9" ht="15" customHeight="1" x14ac:dyDescent="0.25">
      <c r="A6" s="143" t="s">
        <v>932</v>
      </c>
      <c r="B6" s="141">
        <v>0</v>
      </c>
      <c r="C6" s="141"/>
      <c r="D6" s="141">
        <v>2683</v>
      </c>
      <c r="E6" s="141">
        <v>540</v>
      </c>
      <c r="F6" s="141"/>
      <c r="G6" s="141">
        <v>152</v>
      </c>
      <c r="H6" s="141">
        <v>3375</v>
      </c>
      <c r="I6" s="141">
        <v>1042</v>
      </c>
    </row>
    <row r="7" spans="1:9" ht="15.75" x14ac:dyDescent="0.25">
      <c r="A7" s="143" t="s">
        <v>925</v>
      </c>
      <c r="B7" s="141">
        <v>145</v>
      </c>
      <c r="C7" s="141">
        <v>8</v>
      </c>
      <c r="D7" s="141">
        <v>1281</v>
      </c>
      <c r="E7" s="141">
        <v>79</v>
      </c>
      <c r="F7" s="141"/>
      <c r="G7" s="141"/>
      <c r="H7" s="141">
        <v>1513</v>
      </c>
      <c r="I7" s="141">
        <v>359</v>
      </c>
    </row>
    <row r="8" spans="1:9" ht="15.75" x14ac:dyDescent="0.25">
      <c r="A8" s="143" t="s">
        <v>933</v>
      </c>
      <c r="B8" s="141">
        <v>0</v>
      </c>
      <c r="C8" s="141">
        <v>3750</v>
      </c>
      <c r="D8" s="141">
        <v>22</v>
      </c>
      <c r="E8" s="141">
        <v>14390</v>
      </c>
      <c r="F8" s="141">
        <v>0</v>
      </c>
      <c r="G8" s="141">
        <v>0</v>
      </c>
      <c r="H8" s="141">
        <v>18162</v>
      </c>
      <c r="I8" s="141">
        <v>5563</v>
      </c>
    </row>
    <row r="9" spans="1:9" ht="15.75" x14ac:dyDescent="0.25">
      <c r="A9" s="143" t="s">
        <v>98</v>
      </c>
      <c r="B9" s="142">
        <v>36</v>
      </c>
      <c r="C9" s="142">
        <v>0</v>
      </c>
      <c r="D9" s="142">
        <v>62</v>
      </c>
      <c r="E9" s="142">
        <v>9</v>
      </c>
      <c r="F9" s="142">
        <v>0</v>
      </c>
      <c r="G9" s="142">
        <v>43</v>
      </c>
      <c r="H9" s="142">
        <v>150</v>
      </c>
      <c r="I9" s="142">
        <v>59</v>
      </c>
    </row>
    <row r="10" spans="1:9" ht="15.75" x14ac:dyDescent="0.25">
      <c r="A10" s="143" t="s">
        <v>934</v>
      </c>
      <c r="B10" s="141">
        <v>298</v>
      </c>
      <c r="C10" s="141">
        <v>77</v>
      </c>
      <c r="D10" s="141">
        <v>5485</v>
      </c>
      <c r="E10" s="141">
        <v>1212</v>
      </c>
      <c r="F10" s="141">
        <v>20</v>
      </c>
      <c r="G10" s="141">
        <v>295</v>
      </c>
      <c r="H10" s="141">
        <v>7387</v>
      </c>
      <c r="I10" s="141">
        <v>1616</v>
      </c>
    </row>
    <row r="11" spans="1:9" ht="15.75" x14ac:dyDescent="0.25">
      <c r="A11" s="143" t="s">
        <v>935</v>
      </c>
      <c r="B11" s="141">
        <v>919</v>
      </c>
      <c r="C11" s="141">
        <v>221</v>
      </c>
      <c r="D11" s="141">
        <v>20</v>
      </c>
      <c r="E11" s="141">
        <v>0</v>
      </c>
      <c r="F11" s="141"/>
      <c r="G11" s="141">
        <v>129</v>
      </c>
      <c r="H11" s="141">
        <v>1259</v>
      </c>
      <c r="I11" s="141">
        <v>293</v>
      </c>
    </row>
    <row r="12" spans="1:9" ht="15.75" x14ac:dyDescent="0.25">
      <c r="A12" s="143" t="s">
        <v>936</v>
      </c>
      <c r="B12" s="141">
        <v>1535</v>
      </c>
      <c r="C12" s="141">
        <v>604</v>
      </c>
      <c r="D12" s="141">
        <v>8248</v>
      </c>
      <c r="E12" s="141">
        <v>4645</v>
      </c>
      <c r="F12" s="141">
        <v>229</v>
      </c>
      <c r="G12" s="141">
        <v>6441</v>
      </c>
      <c r="H12" s="141">
        <v>21702</v>
      </c>
      <c r="I12" s="141">
        <v>7012</v>
      </c>
    </row>
    <row r="13" spans="1:9" ht="15.75" x14ac:dyDescent="0.25">
      <c r="A13" s="143" t="s">
        <v>937</v>
      </c>
      <c r="B13" s="141">
        <v>0</v>
      </c>
      <c r="C13" s="141">
        <v>0</v>
      </c>
      <c r="D13" s="141">
        <v>4012</v>
      </c>
      <c r="E13" s="141">
        <v>1310</v>
      </c>
      <c r="F13" s="141">
        <v>159</v>
      </c>
      <c r="G13" s="141">
        <v>1439</v>
      </c>
      <c r="H13" s="141">
        <v>6920</v>
      </c>
      <c r="I13" s="141">
        <v>1977</v>
      </c>
    </row>
    <row r="14" spans="1:9" ht="47.25" x14ac:dyDescent="0.25">
      <c r="A14" s="143" t="s">
        <v>938</v>
      </c>
      <c r="B14" s="141">
        <v>530</v>
      </c>
      <c r="C14" s="141">
        <v>76</v>
      </c>
      <c r="D14" s="141">
        <v>2073</v>
      </c>
      <c r="E14" s="141">
        <v>493</v>
      </c>
      <c r="F14" s="141">
        <v>9</v>
      </c>
      <c r="G14" s="141">
        <v>242</v>
      </c>
      <c r="H14" s="141">
        <v>3423</v>
      </c>
      <c r="I14" s="141">
        <v>1053</v>
      </c>
    </row>
    <row r="15" spans="1:9" ht="15.75" x14ac:dyDescent="0.25">
      <c r="A15" s="143" t="s">
        <v>939</v>
      </c>
      <c r="B15" s="141">
        <v>2</v>
      </c>
      <c r="C15" s="141">
        <v>0</v>
      </c>
      <c r="D15" s="141">
        <v>325</v>
      </c>
      <c r="E15" s="141">
        <v>32</v>
      </c>
      <c r="F15" s="141"/>
      <c r="G15" s="141">
        <v>37</v>
      </c>
      <c r="H15" s="141">
        <v>396</v>
      </c>
      <c r="I15" s="141">
        <v>120</v>
      </c>
    </row>
    <row r="16" spans="1:9" ht="15.75" x14ac:dyDescent="0.25">
      <c r="A16" s="143" t="s">
        <v>940</v>
      </c>
      <c r="B16" s="141">
        <v>780</v>
      </c>
      <c r="C16" s="141">
        <v>26</v>
      </c>
      <c r="D16" s="141">
        <v>543</v>
      </c>
      <c r="E16" s="141">
        <v>341</v>
      </c>
      <c r="F16" s="141">
        <v>0</v>
      </c>
      <c r="G16" s="141">
        <v>417</v>
      </c>
      <c r="H16" s="141">
        <v>2107</v>
      </c>
      <c r="I16" s="141">
        <v>592</v>
      </c>
    </row>
    <row r="17" spans="1:9" ht="15.75" x14ac:dyDescent="0.25">
      <c r="A17" s="144" t="s">
        <v>941</v>
      </c>
      <c r="B17" s="142">
        <v>0</v>
      </c>
      <c r="C17" s="142">
        <v>0</v>
      </c>
      <c r="D17" s="142">
        <v>146</v>
      </c>
      <c r="E17" s="142">
        <v>2</v>
      </c>
      <c r="F17" s="142"/>
      <c r="G17" s="142"/>
      <c r="H17" s="142">
        <v>148</v>
      </c>
      <c r="I17" s="142">
        <v>20</v>
      </c>
    </row>
    <row r="18" spans="1:9" ht="15.75" x14ac:dyDescent="0.25">
      <c r="A18" s="144" t="s">
        <v>942</v>
      </c>
      <c r="B18" s="141">
        <v>646</v>
      </c>
      <c r="C18" s="141">
        <v>107</v>
      </c>
      <c r="D18" s="141">
        <v>1155</v>
      </c>
      <c r="E18" s="141">
        <v>385</v>
      </c>
      <c r="F18" s="141">
        <v>4</v>
      </c>
      <c r="G18" s="141">
        <v>390</v>
      </c>
      <c r="H18" s="141">
        <v>2687</v>
      </c>
      <c r="I18" s="141">
        <v>793</v>
      </c>
    </row>
    <row r="19" spans="1:9" ht="15.75" x14ac:dyDescent="0.25">
      <c r="A19" s="144" t="s">
        <v>943</v>
      </c>
      <c r="B19" s="141">
        <v>191</v>
      </c>
      <c r="C19" s="141">
        <v>365</v>
      </c>
      <c r="D19" s="141">
        <v>2588</v>
      </c>
      <c r="E19" s="141">
        <v>1043</v>
      </c>
      <c r="F19" s="141">
        <v>129</v>
      </c>
      <c r="G19" s="141">
        <v>593</v>
      </c>
      <c r="H19" s="141">
        <v>4909</v>
      </c>
      <c r="I19" s="141">
        <v>1535</v>
      </c>
    </row>
    <row r="20" spans="1:9" ht="15.75" x14ac:dyDescent="0.25">
      <c r="A20" s="144" t="s">
        <v>270</v>
      </c>
      <c r="B20" s="141">
        <v>41</v>
      </c>
      <c r="C20" s="141">
        <v>99</v>
      </c>
      <c r="D20" s="141">
        <v>1026</v>
      </c>
      <c r="E20" s="141">
        <v>207</v>
      </c>
      <c r="F20" s="141">
        <v>0</v>
      </c>
      <c r="G20" s="141">
        <v>75</v>
      </c>
      <c r="H20" s="141">
        <v>1448</v>
      </c>
      <c r="I20" s="141">
        <v>448</v>
      </c>
    </row>
    <row r="21" spans="1:9" ht="15.75" x14ac:dyDescent="0.25">
      <c r="A21" s="144" t="s">
        <v>944</v>
      </c>
      <c r="B21" s="141">
        <v>0</v>
      </c>
      <c r="C21" s="141">
        <v>79</v>
      </c>
      <c r="D21" s="141">
        <v>958</v>
      </c>
      <c r="E21" s="141">
        <v>242</v>
      </c>
      <c r="F21" s="141">
        <v>0</v>
      </c>
      <c r="G21" s="141">
        <v>80</v>
      </c>
      <c r="H21" s="141">
        <v>1359</v>
      </c>
      <c r="I21" s="141">
        <v>358</v>
      </c>
    </row>
    <row r="22" spans="1:9" ht="15.75" x14ac:dyDescent="0.25">
      <c r="A22" s="144" t="s">
        <v>945</v>
      </c>
      <c r="B22" s="142">
        <v>75</v>
      </c>
      <c r="C22" s="142">
        <v>0</v>
      </c>
      <c r="D22" s="142">
        <v>40</v>
      </c>
      <c r="E22" s="142">
        <v>7</v>
      </c>
      <c r="F22" s="142">
        <v>0</v>
      </c>
      <c r="G22" s="142">
        <v>0</v>
      </c>
      <c r="H22" s="142">
        <v>122</v>
      </c>
      <c r="I22" s="142">
        <v>23</v>
      </c>
    </row>
    <row r="23" spans="1:9" ht="15.75" x14ac:dyDescent="0.25">
      <c r="A23" s="144" t="s">
        <v>946</v>
      </c>
      <c r="B23" s="141">
        <v>271</v>
      </c>
      <c r="C23" s="141">
        <v>159</v>
      </c>
      <c r="D23" s="141">
        <v>8304</v>
      </c>
      <c r="E23" s="141">
        <v>2178</v>
      </c>
      <c r="F23" s="141">
        <v>33</v>
      </c>
      <c r="G23" s="141">
        <v>2112</v>
      </c>
      <c r="H23" s="141">
        <v>13057</v>
      </c>
      <c r="I23" s="141">
        <v>4134</v>
      </c>
    </row>
    <row r="24" spans="1:9" ht="15.75" x14ac:dyDescent="0.25">
      <c r="A24" s="144" t="s">
        <v>947</v>
      </c>
      <c r="B24" s="141">
        <v>434</v>
      </c>
      <c r="C24" s="141">
        <v>0</v>
      </c>
      <c r="D24" s="141">
        <v>1469</v>
      </c>
      <c r="E24" s="141">
        <v>790</v>
      </c>
      <c r="F24" s="141">
        <v>56</v>
      </c>
      <c r="G24" s="141">
        <v>829</v>
      </c>
      <c r="H24" s="141">
        <v>3578</v>
      </c>
      <c r="I24" s="141">
        <v>1184</v>
      </c>
    </row>
    <row r="25" spans="1:9" ht="15.75" x14ac:dyDescent="0.25">
      <c r="A25" s="144"/>
      <c r="B25" s="145">
        <f t="shared" ref="B25:I25" si="0">SUM(B4:B24)</f>
        <v>6114</v>
      </c>
      <c r="C25" s="145">
        <f t="shared" si="0"/>
        <v>5571</v>
      </c>
      <c r="D25" s="145">
        <f t="shared" si="0"/>
        <v>41449</v>
      </c>
      <c r="E25" s="145">
        <f t="shared" si="0"/>
        <v>28358</v>
      </c>
      <c r="F25" s="145">
        <f t="shared" si="0"/>
        <v>725</v>
      </c>
      <c r="G25" s="145">
        <f t="shared" si="0"/>
        <v>13774</v>
      </c>
      <c r="H25" s="145">
        <f t="shared" si="0"/>
        <v>95961</v>
      </c>
      <c r="I25" s="145">
        <f t="shared" si="0"/>
        <v>28943</v>
      </c>
    </row>
  </sheetData>
  <mergeCells count="7">
    <mergeCell ref="A1:A3"/>
    <mergeCell ref="B1:G1"/>
    <mergeCell ref="H1:H3"/>
    <mergeCell ref="I1:I3"/>
    <mergeCell ref="B2:C2"/>
    <mergeCell ref="D2:E2"/>
    <mergeCell ref="F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workbookViewId="0">
      <selection activeCell="C5" sqref="C5"/>
    </sheetView>
  </sheetViews>
  <sheetFormatPr defaultRowHeight="15" x14ac:dyDescent="0.25"/>
  <cols>
    <col min="2" max="2" width="6.42578125" customWidth="1"/>
    <col min="3" max="3" width="27.28515625" customWidth="1"/>
  </cols>
  <sheetData>
    <row r="1" spans="1:11" x14ac:dyDescent="0.25">
      <c r="A1" s="198" t="s">
        <v>958</v>
      </c>
      <c r="B1" s="232" t="s">
        <v>969</v>
      </c>
      <c r="C1" s="206" t="s">
        <v>18</v>
      </c>
      <c r="D1" s="216" t="s">
        <v>0</v>
      </c>
      <c r="E1" s="217"/>
      <c r="F1" s="217"/>
      <c r="G1" s="217"/>
      <c r="H1" s="217"/>
      <c r="I1" s="218"/>
      <c r="J1" s="209" t="s">
        <v>51</v>
      </c>
      <c r="K1" s="212" t="s">
        <v>19</v>
      </c>
    </row>
    <row r="2" spans="1:11" ht="15.75" x14ac:dyDescent="0.25">
      <c r="A2" s="198"/>
      <c r="B2" s="232"/>
      <c r="C2" s="207"/>
      <c r="D2" s="215" t="s">
        <v>844</v>
      </c>
      <c r="E2" s="215"/>
      <c r="F2" s="215" t="s">
        <v>846</v>
      </c>
      <c r="G2" s="215"/>
      <c r="H2" s="215" t="s">
        <v>847</v>
      </c>
      <c r="I2" s="215"/>
      <c r="J2" s="210"/>
      <c r="K2" s="213"/>
    </row>
    <row r="3" spans="1:11" ht="43.5" x14ac:dyDescent="0.25">
      <c r="A3" s="198"/>
      <c r="B3" s="232"/>
      <c r="C3" s="208"/>
      <c r="D3" s="134" t="s">
        <v>843</v>
      </c>
      <c r="E3" s="134" t="s">
        <v>849</v>
      </c>
      <c r="F3" s="134" t="s">
        <v>843</v>
      </c>
      <c r="G3" s="134" t="s">
        <v>849</v>
      </c>
      <c r="H3" s="134" t="s">
        <v>843</v>
      </c>
      <c r="I3" s="134" t="s">
        <v>849</v>
      </c>
      <c r="J3" s="211"/>
      <c r="K3" s="214"/>
    </row>
    <row r="4" spans="1:11" ht="60" x14ac:dyDescent="0.25">
      <c r="A4" t="s">
        <v>957</v>
      </c>
      <c r="B4" s="153" t="s">
        <v>948</v>
      </c>
      <c r="C4" s="45" t="s">
        <v>506</v>
      </c>
      <c r="D4" s="135">
        <v>277</v>
      </c>
      <c r="E4" s="135">
        <v>0</v>
      </c>
      <c r="F4" s="135">
        <v>375</v>
      </c>
      <c r="G4" s="135">
        <v>87</v>
      </c>
      <c r="H4" s="135">
        <v>74</v>
      </c>
      <c r="I4" s="135">
        <v>151</v>
      </c>
      <c r="J4" s="135">
        <f t="shared" ref="J4:J13" si="0">SUM(D4:I4)</f>
        <v>964</v>
      </c>
      <c r="K4" s="135">
        <v>267</v>
      </c>
    </row>
    <row r="5" spans="1:11" ht="45" x14ac:dyDescent="0.25">
      <c r="A5" t="s">
        <v>957</v>
      </c>
      <c r="B5" s="135" t="s">
        <v>948</v>
      </c>
      <c r="C5" s="45" t="s">
        <v>513</v>
      </c>
      <c r="D5" s="135">
        <v>136</v>
      </c>
      <c r="E5" s="135">
        <v>0</v>
      </c>
      <c r="F5" s="135">
        <v>34</v>
      </c>
      <c r="G5" s="135">
        <v>81</v>
      </c>
      <c r="H5" s="135">
        <v>0</v>
      </c>
      <c r="I5" s="135">
        <v>117</v>
      </c>
      <c r="J5" s="135">
        <f t="shared" si="0"/>
        <v>368</v>
      </c>
      <c r="K5" s="135">
        <v>131</v>
      </c>
    </row>
    <row r="6" spans="1:11" ht="30" x14ac:dyDescent="0.25">
      <c r="A6" t="s">
        <v>957</v>
      </c>
      <c r="B6" s="135" t="s">
        <v>948</v>
      </c>
      <c r="C6" s="45" t="s">
        <v>514</v>
      </c>
      <c r="D6" s="135">
        <v>0</v>
      </c>
      <c r="E6" s="135">
        <v>419</v>
      </c>
      <c r="F6" s="135"/>
      <c r="G6" s="135">
        <v>480</v>
      </c>
      <c r="H6" s="135"/>
      <c r="I6" s="135">
        <v>0</v>
      </c>
      <c r="J6" s="135">
        <f t="shared" si="0"/>
        <v>899</v>
      </c>
      <c r="K6" s="135">
        <v>317</v>
      </c>
    </row>
    <row r="7" spans="1:11" ht="45" x14ac:dyDescent="0.25">
      <c r="A7" t="s">
        <v>957</v>
      </c>
      <c r="B7" s="135" t="s">
        <v>948</v>
      </c>
      <c r="C7" s="45" t="s">
        <v>522</v>
      </c>
      <c r="D7" s="135">
        <v>0</v>
      </c>
      <c r="E7" s="135">
        <v>0</v>
      </c>
      <c r="F7" s="135">
        <v>212</v>
      </c>
      <c r="G7" s="135">
        <v>168</v>
      </c>
      <c r="H7" s="135">
        <v>0</v>
      </c>
      <c r="I7" s="135">
        <v>281</v>
      </c>
      <c r="J7" s="135">
        <f t="shared" si="0"/>
        <v>661</v>
      </c>
      <c r="K7" s="135">
        <v>297</v>
      </c>
    </row>
    <row r="8" spans="1:11" ht="45" x14ac:dyDescent="0.25">
      <c r="A8" t="s">
        <v>957</v>
      </c>
      <c r="B8" s="135" t="s">
        <v>948</v>
      </c>
      <c r="C8" s="45" t="s">
        <v>530</v>
      </c>
      <c r="D8" s="135">
        <v>0</v>
      </c>
      <c r="E8" s="135">
        <v>0</v>
      </c>
      <c r="F8" s="135">
        <v>186</v>
      </c>
      <c r="G8" s="135">
        <v>251</v>
      </c>
      <c r="H8" s="135">
        <v>0</v>
      </c>
      <c r="I8" s="135">
        <v>0</v>
      </c>
      <c r="J8" s="135">
        <f t="shared" si="0"/>
        <v>437</v>
      </c>
      <c r="K8" s="135">
        <v>146</v>
      </c>
    </row>
    <row r="9" spans="1:11" ht="45" x14ac:dyDescent="0.25">
      <c r="A9" t="s">
        <v>957</v>
      </c>
      <c r="B9" s="135" t="s">
        <v>948</v>
      </c>
      <c r="C9" s="45" t="s">
        <v>875</v>
      </c>
      <c r="D9" s="135">
        <v>0</v>
      </c>
      <c r="E9" s="135">
        <v>0</v>
      </c>
      <c r="F9" s="135">
        <v>39</v>
      </c>
      <c r="G9" s="135">
        <v>116</v>
      </c>
      <c r="H9" s="135">
        <v>0</v>
      </c>
      <c r="I9" s="135">
        <v>182</v>
      </c>
      <c r="J9" s="135">
        <f t="shared" si="0"/>
        <v>337</v>
      </c>
      <c r="K9" s="135">
        <v>118</v>
      </c>
    </row>
    <row r="10" spans="1:11" ht="30" x14ac:dyDescent="0.25">
      <c r="A10" t="s">
        <v>957</v>
      </c>
      <c r="B10" s="135" t="s">
        <v>948</v>
      </c>
      <c r="C10" s="45" t="s">
        <v>526</v>
      </c>
      <c r="D10" s="135">
        <v>0</v>
      </c>
      <c r="E10" s="135">
        <v>0</v>
      </c>
      <c r="F10" s="135">
        <v>330</v>
      </c>
      <c r="G10" s="135">
        <v>17</v>
      </c>
      <c r="H10" s="135">
        <v>7</v>
      </c>
      <c r="I10" s="135">
        <v>128</v>
      </c>
      <c r="J10" s="135">
        <f t="shared" si="0"/>
        <v>482</v>
      </c>
      <c r="K10" s="135">
        <v>111</v>
      </c>
    </row>
    <row r="11" spans="1:11" ht="30" x14ac:dyDescent="0.25">
      <c r="A11" t="s">
        <v>957</v>
      </c>
      <c r="B11" s="135" t="s">
        <v>949</v>
      </c>
      <c r="C11" s="45" t="s">
        <v>890</v>
      </c>
      <c r="D11" s="45">
        <v>0</v>
      </c>
      <c r="E11" s="45">
        <v>0</v>
      </c>
      <c r="F11" s="45">
        <v>35</v>
      </c>
      <c r="G11" s="45">
        <v>14</v>
      </c>
      <c r="H11" s="45">
        <v>0</v>
      </c>
      <c r="I11" s="45">
        <v>14</v>
      </c>
      <c r="J11" s="45">
        <f t="shared" si="0"/>
        <v>63</v>
      </c>
      <c r="K11" s="45">
        <v>16</v>
      </c>
    </row>
    <row r="12" spans="1:11" ht="30" x14ac:dyDescent="0.25">
      <c r="A12" t="s">
        <v>957</v>
      </c>
      <c r="B12" s="135" t="s">
        <v>949</v>
      </c>
      <c r="C12" s="45" t="s">
        <v>771</v>
      </c>
      <c r="D12" s="45">
        <v>0</v>
      </c>
      <c r="E12" s="45">
        <v>0</v>
      </c>
      <c r="F12" s="45">
        <v>228</v>
      </c>
      <c r="G12" s="45">
        <v>61</v>
      </c>
      <c r="H12" s="45">
        <v>0</v>
      </c>
      <c r="I12" s="45">
        <v>278</v>
      </c>
      <c r="J12" s="45">
        <f t="shared" si="0"/>
        <v>567</v>
      </c>
      <c r="K12" s="45">
        <v>114</v>
      </c>
    </row>
    <row r="13" spans="1:11" x14ac:dyDescent="0.25">
      <c r="A13" t="s">
        <v>957</v>
      </c>
      <c r="B13" s="135" t="s">
        <v>949</v>
      </c>
      <c r="C13" s="45" t="s">
        <v>779</v>
      </c>
      <c r="D13" s="45">
        <v>0</v>
      </c>
      <c r="E13" s="45">
        <v>0</v>
      </c>
      <c r="F13" s="45">
        <v>131</v>
      </c>
      <c r="G13" s="45">
        <v>73</v>
      </c>
      <c r="H13" s="45">
        <v>11</v>
      </c>
      <c r="I13" s="45">
        <v>219</v>
      </c>
      <c r="J13" s="45">
        <f t="shared" si="0"/>
        <v>434</v>
      </c>
      <c r="K13" s="45">
        <v>131</v>
      </c>
    </row>
    <row r="14" spans="1:11" x14ac:dyDescent="0.25">
      <c r="A14" s="53"/>
      <c r="B14" s="147"/>
      <c r="C14" s="148"/>
      <c r="D14" s="148">
        <f t="shared" ref="D14:K14" si="1">SUM(D4:D13)</f>
        <v>413</v>
      </c>
      <c r="E14" s="148">
        <f t="shared" si="1"/>
        <v>419</v>
      </c>
      <c r="F14" s="148">
        <f t="shared" si="1"/>
        <v>1570</v>
      </c>
      <c r="G14" s="148">
        <f t="shared" si="1"/>
        <v>1348</v>
      </c>
      <c r="H14" s="148">
        <f t="shared" si="1"/>
        <v>92</v>
      </c>
      <c r="I14" s="148">
        <f t="shared" si="1"/>
        <v>1370</v>
      </c>
      <c r="J14" s="148">
        <f t="shared" si="1"/>
        <v>5212</v>
      </c>
      <c r="K14" s="148">
        <f t="shared" si="1"/>
        <v>1648</v>
      </c>
    </row>
    <row r="15" spans="1:11" ht="60" x14ac:dyDescent="0.25">
      <c r="A15" t="s">
        <v>950</v>
      </c>
      <c r="B15" s="135" t="s">
        <v>948</v>
      </c>
      <c r="C15" s="45" t="s">
        <v>14</v>
      </c>
      <c r="D15" s="135">
        <v>378</v>
      </c>
      <c r="E15" s="135">
        <v>0</v>
      </c>
      <c r="F15" s="135">
        <v>238</v>
      </c>
      <c r="G15" s="135">
        <v>52</v>
      </c>
      <c r="H15" s="135">
        <v>0</v>
      </c>
      <c r="I15" s="135">
        <v>146</v>
      </c>
      <c r="J15" s="135">
        <f t="shared" ref="J15:J46" si="2">SUM(D15:I15)</f>
        <v>814</v>
      </c>
      <c r="K15" s="135">
        <v>251</v>
      </c>
    </row>
    <row r="16" spans="1:11" ht="45" x14ac:dyDescent="0.25">
      <c r="A16" t="s">
        <v>950</v>
      </c>
      <c r="B16" s="135" t="s">
        <v>948</v>
      </c>
      <c r="C16" s="45" t="s">
        <v>850</v>
      </c>
      <c r="D16" s="135">
        <v>0</v>
      </c>
      <c r="E16" s="135">
        <v>140</v>
      </c>
      <c r="F16" s="135">
        <v>970</v>
      </c>
      <c r="G16" s="135">
        <v>123</v>
      </c>
      <c r="H16" s="135">
        <v>111</v>
      </c>
      <c r="I16" s="135">
        <v>79</v>
      </c>
      <c r="J16" s="135">
        <f t="shared" si="2"/>
        <v>1423</v>
      </c>
      <c r="K16" s="135">
        <v>328</v>
      </c>
    </row>
    <row r="17" spans="1:11" ht="45" x14ac:dyDescent="0.25">
      <c r="A17" t="s">
        <v>950</v>
      </c>
      <c r="B17" s="135" t="s">
        <v>948</v>
      </c>
      <c r="C17" s="45" t="s">
        <v>851</v>
      </c>
      <c r="D17" s="135">
        <v>330</v>
      </c>
      <c r="E17" s="135">
        <v>88</v>
      </c>
      <c r="F17" s="135">
        <v>245</v>
      </c>
      <c r="G17" s="135">
        <v>150</v>
      </c>
      <c r="H17" s="135">
        <v>0</v>
      </c>
      <c r="I17" s="135">
        <v>352</v>
      </c>
      <c r="J17" s="135">
        <f t="shared" si="2"/>
        <v>1165</v>
      </c>
      <c r="K17" s="135">
        <v>369</v>
      </c>
    </row>
    <row r="18" spans="1:11" ht="30" x14ac:dyDescent="0.25">
      <c r="A18" t="s">
        <v>950</v>
      </c>
      <c r="B18" s="135" t="s">
        <v>948</v>
      </c>
      <c r="C18" s="45" t="s">
        <v>33</v>
      </c>
      <c r="D18" s="135">
        <v>191</v>
      </c>
      <c r="E18" s="135">
        <v>9</v>
      </c>
      <c r="F18" s="135">
        <v>353</v>
      </c>
      <c r="G18" s="135">
        <v>160</v>
      </c>
      <c r="H18" s="135">
        <v>66</v>
      </c>
      <c r="I18" s="135">
        <v>46</v>
      </c>
      <c r="J18" s="135">
        <f t="shared" si="2"/>
        <v>825</v>
      </c>
      <c r="K18" s="135">
        <v>255</v>
      </c>
    </row>
    <row r="19" spans="1:11" ht="30" x14ac:dyDescent="0.25">
      <c r="A19" t="s">
        <v>950</v>
      </c>
      <c r="B19" s="135" t="s">
        <v>948</v>
      </c>
      <c r="C19" s="45" t="s">
        <v>852</v>
      </c>
      <c r="D19" s="135">
        <v>284</v>
      </c>
      <c r="E19" s="135">
        <v>0</v>
      </c>
      <c r="F19" s="135">
        <v>426</v>
      </c>
      <c r="G19" s="135">
        <v>57</v>
      </c>
      <c r="H19" s="135">
        <v>0</v>
      </c>
      <c r="I19" s="135">
        <v>89</v>
      </c>
      <c r="J19" s="135">
        <f t="shared" si="2"/>
        <v>856</v>
      </c>
      <c r="K19" s="135">
        <v>248</v>
      </c>
    </row>
    <row r="20" spans="1:11" ht="30" x14ac:dyDescent="0.25">
      <c r="A20" t="s">
        <v>950</v>
      </c>
      <c r="B20" s="135" t="s">
        <v>948</v>
      </c>
      <c r="C20" s="45" t="s">
        <v>853</v>
      </c>
      <c r="D20" s="135">
        <v>110</v>
      </c>
      <c r="E20" s="135"/>
      <c r="F20" s="135"/>
      <c r="G20" s="135"/>
      <c r="H20" s="135"/>
      <c r="I20" s="135"/>
      <c r="J20" s="135">
        <f t="shared" si="2"/>
        <v>110</v>
      </c>
      <c r="K20" s="135">
        <v>28</v>
      </c>
    </row>
    <row r="21" spans="1:11" ht="45" x14ac:dyDescent="0.25">
      <c r="A21" t="s">
        <v>950</v>
      </c>
      <c r="B21" s="135" t="s">
        <v>948</v>
      </c>
      <c r="C21" s="45" t="s">
        <v>85</v>
      </c>
      <c r="D21" s="135">
        <v>174</v>
      </c>
      <c r="E21" s="135">
        <v>0</v>
      </c>
      <c r="F21" s="135">
        <v>28</v>
      </c>
      <c r="G21" s="135">
        <v>45</v>
      </c>
      <c r="H21" s="135">
        <v>0</v>
      </c>
      <c r="I21" s="135">
        <v>32</v>
      </c>
      <c r="J21" s="135">
        <f t="shared" si="2"/>
        <v>279</v>
      </c>
      <c r="K21" s="135">
        <v>71</v>
      </c>
    </row>
    <row r="22" spans="1:11" ht="30" x14ac:dyDescent="0.25">
      <c r="A22" t="s">
        <v>950</v>
      </c>
      <c r="B22" s="135" t="s">
        <v>948</v>
      </c>
      <c r="C22" s="45" t="s">
        <v>92</v>
      </c>
      <c r="D22" s="135">
        <v>273</v>
      </c>
      <c r="E22" s="135">
        <v>0</v>
      </c>
      <c r="F22" s="135">
        <v>280</v>
      </c>
      <c r="G22" s="135">
        <v>71</v>
      </c>
      <c r="H22" s="135">
        <v>0</v>
      </c>
      <c r="I22" s="135">
        <v>65</v>
      </c>
      <c r="J22" s="135">
        <f t="shared" si="2"/>
        <v>689</v>
      </c>
      <c r="K22" s="135">
        <v>221</v>
      </c>
    </row>
    <row r="23" spans="1:11" ht="30" x14ac:dyDescent="0.25">
      <c r="A23" t="s">
        <v>950</v>
      </c>
      <c r="B23" s="135" t="s">
        <v>948</v>
      </c>
      <c r="C23" s="45" t="s">
        <v>143</v>
      </c>
      <c r="D23" s="135">
        <v>0</v>
      </c>
      <c r="E23" s="135">
        <v>553</v>
      </c>
      <c r="F23" s="135">
        <v>0</v>
      </c>
      <c r="G23" s="135">
        <v>1146</v>
      </c>
      <c r="H23" s="135">
        <v>0</v>
      </c>
      <c r="I23" s="135">
        <v>0</v>
      </c>
      <c r="J23" s="135">
        <f t="shared" si="2"/>
        <v>1699</v>
      </c>
      <c r="K23" s="135">
        <v>564</v>
      </c>
    </row>
    <row r="24" spans="1:11" ht="30" x14ac:dyDescent="0.25">
      <c r="A24" t="s">
        <v>950</v>
      </c>
      <c r="B24" s="135" t="s">
        <v>948</v>
      </c>
      <c r="C24" s="45" t="s">
        <v>144</v>
      </c>
      <c r="D24" s="135"/>
      <c r="E24" s="136">
        <v>19</v>
      </c>
      <c r="F24" s="136">
        <v>0</v>
      </c>
      <c r="G24" s="136">
        <v>0</v>
      </c>
      <c r="H24" s="136">
        <v>0</v>
      </c>
      <c r="I24" s="136">
        <v>0</v>
      </c>
      <c r="J24" s="135">
        <f t="shared" si="2"/>
        <v>19</v>
      </c>
      <c r="K24" s="136">
        <v>10</v>
      </c>
    </row>
    <row r="25" spans="1:11" ht="45" x14ac:dyDescent="0.25">
      <c r="A25" t="s">
        <v>950</v>
      </c>
      <c r="B25" s="135" t="s">
        <v>948</v>
      </c>
      <c r="C25" s="45" t="s">
        <v>856</v>
      </c>
      <c r="D25" s="135">
        <v>0</v>
      </c>
      <c r="E25" s="135">
        <v>61</v>
      </c>
      <c r="F25" s="135">
        <v>0</v>
      </c>
      <c r="G25" s="135">
        <v>0</v>
      </c>
      <c r="H25" s="135">
        <v>0</v>
      </c>
      <c r="I25" s="135">
        <v>0</v>
      </c>
      <c r="J25" s="135">
        <f t="shared" si="2"/>
        <v>61</v>
      </c>
      <c r="K25" s="135">
        <v>14</v>
      </c>
    </row>
    <row r="26" spans="1:11" ht="30" x14ac:dyDescent="0.25">
      <c r="A26" t="s">
        <v>950</v>
      </c>
      <c r="B26" s="135" t="s">
        <v>948</v>
      </c>
      <c r="C26" s="45" t="s">
        <v>857</v>
      </c>
      <c r="D26" s="135">
        <v>0</v>
      </c>
      <c r="E26" s="135">
        <v>145</v>
      </c>
      <c r="F26" s="135">
        <v>561</v>
      </c>
      <c r="G26" s="135">
        <v>298</v>
      </c>
      <c r="H26" s="135">
        <v>0</v>
      </c>
      <c r="I26" s="135">
        <v>105</v>
      </c>
      <c r="J26" s="135">
        <f t="shared" si="2"/>
        <v>1109</v>
      </c>
      <c r="K26" s="135">
        <v>402</v>
      </c>
    </row>
    <row r="27" spans="1:11" ht="60" x14ac:dyDescent="0.25">
      <c r="A27" t="s">
        <v>950</v>
      </c>
      <c r="B27" s="135" t="s">
        <v>948</v>
      </c>
      <c r="C27" s="45" t="s">
        <v>176</v>
      </c>
      <c r="D27" s="135">
        <v>173</v>
      </c>
      <c r="E27" s="135">
        <v>41</v>
      </c>
      <c r="F27" s="135"/>
      <c r="G27" s="135"/>
      <c r="H27" s="135"/>
      <c r="I27" s="135"/>
      <c r="J27" s="135">
        <f t="shared" si="2"/>
        <v>214</v>
      </c>
      <c r="K27" s="135">
        <v>35</v>
      </c>
    </row>
    <row r="28" spans="1:11" ht="60" x14ac:dyDescent="0.25">
      <c r="A28" t="s">
        <v>950</v>
      </c>
      <c r="B28" s="135" t="s">
        <v>948</v>
      </c>
      <c r="C28" s="45" t="s">
        <v>184</v>
      </c>
      <c r="D28" s="135">
        <v>251</v>
      </c>
      <c r="E28" s="135">
        <v>45</v>
      </c>
      <c r="F28" s="135"/>
      <c r="G28" s="135"/>
      <c r="H28" s="135"/>
      <c r="I28" s="135"/>
      <c r="J28" s="135">
        <f t="shared" si="2"/>
        <v>296</v>
      </c>
      <c r="K28" s="135">
        <v>46</v>
      </c>
    </row>
    <row r="29" spans="1:11" ht="45" x14ac:dyDescent="0.25">
      <c r="A29" t="s">
        <v>950</v>
      </c>
      <c r="B29" s="135" t="s">
        <v>948</v>
      </c>
      <c r="C29" s="45" t="s">
        <v>215</v>
      </c>
      <c r="D29" s="135">
        <v>59</v>
      </c>
      <c r="E29" s="135">
        <v>0</v>
      </c>
      <c r="F29" s="135">
        <v>0</v>
      </c>
      <c r="G29" s="135">
        <v>0</v>
      </c>
      <c r="H29" s="135">
        <v>0</v>
      </c>
      <c r="I29" s="135"/>
      <c r="J29" s="135">
        <f t="shared" si="2"/>
        <v>59</v>
      </c>
      <c r="K29" s="135">
        <v>20</v>
      </c>
    </row>
    <row r="30" spans="1:11" ht="45" x14ac:dyDescent="0.25">
      <c r="A30" t="s">
        <v>950</v>
      </c>
      <c r="B30" s="135" t="s">
        <v>948</v>
      </c>
      <c r="C30" s="45" t="s">
        <v>196</v>
      </c>
      <c r="D30" s="135">
        <v>0</v>
      </c>
      <c r="E30" s="135">
        <v>16</v>
      </c>
      <c r="F30" s="135">
        <v>0</v>
      </c>
      <c r="G30" s="135">
        <v>0</v>
      </c>
      <c r="H30" s="135">
        <v>0</v>
      </c>
      <c r="I30" s="135">
        <v>0</v>
      </c>
      <c r="J30" s="135">
        <f t="shared" si="2"/>
        <v>16</v>
      </c>
      <c r="K30" s="135">
        <v>0</v>
      </c>
    </row>
    <row r="31" spans="1:11" ht="30" x14ac:dyDescent="0.25">
      <c r="A31" t="s">
        <v>950</v>
      </c>
      <c r="B31" s="135" t="s">
        <v>948</v>
      </c>
      <c r="C31" s="45" t="s">
        <v>859</v>
      </c>
      <c r="D31" s="135">
        <v>0</v>
      </c>
      <c r="E31" s="135">
        <v>0</v>
      </c>
      <c r="F31" s="135">
        <v>284</v>
      </c>
      <c r="G31" s="135">
        <v>43</v>
      </c>
      <c r="H31" s="135">
        <v>0</v>
      </c>
      <c r="I31" s="135">
        <v>113</v>
      </c>
      <c r="J31" s="135">
        <f t="shared" si="2"/>
        <v>440</v>
      </c>
      <c r="K31" s="135">
        <v>26</v>
      </c>
    </row>
    <row r="32" spans="1:11" ht="45" x14ac:dyDescent="0.25">
      <c r="A32" t="s">
        <v>950</v>
      </c>
      <c r="B32" s="135" t="s">
        <v>948</v>
      </c>
      <c r="C32" s="45" t="s">
        <v>216</v>
      </c>
      <c r="D32" s="135">
        <v>0</v>
      </c>
      <c r="E32" s="135">
        <v>0</v>
      </c>
      <c r="F32" s="135">
        <v>1442</v>
      </c>
      <c r="G32" s="135">
        <v>517</v>
      </c>
      <c r="H32" s="135">
        <v>13</v>
      </c>
      <c r="I32" s="135">
        <v>27</v>
      </c>
      <c r="J32" s="135">
        <f t="shared" si="2"/>
        <v>1999</v>
      </c>
      <c r="K32" s="135">
        <v>0</v>
      </c>
    </row>
    <row r="33" spans="1:11" x14ac:dyDescent="0.25">
      <c r="A33" t="s">
        <v>950</v>
      </c>
      <c r="B33" s="135" t="s">
        <v>948</v>
      </c>
      <c r="C33" s="45" t="s">
        <v>229</v>
      </c>
      <c r="D33" s="135">
        <v>0</v>
      </c>
      <c r="E33" s="135">
        <v>0</v>
      </c>
      <c r="F33" s="135">
        <v>295</v>
      </c>
      <c r="G33" s="135">
        <v>0</v>
      </c>
      <c r="H33" s="135">
        <v>0</v>
      </c>
      <c r="I33" s="135">
        <v>0</v>
      </c>
      <c r="J33" s="135">
        <f t="shared" si="2"/>
        <v>295</v>
      </c>
      <c r="K33" s="135">
        <v>76</v>
      </c>
    </row>
    <row r="34" spans="1:11" x14ac:dyDescent="0.25">
      <c r="A34" t="s">
        <v>950</v>
      </c>
      <c r="B34" s="135" t="s">
        <v>948</v>
      </c>
      <c r="C34" s="45" t="s">
        <v>247</v>
      </c>
      <c r="D34" s="135">
        <v>0</v>
      </c>
      <c r="E34" s="135">
        <v>0</v>
      </c>
      <c r="F34" s="135">
        <v>1442</v>
      </c>
      <c r="G34" s="135">
        <v>491</v>
      </c>
      <c r="H34" s="135">
        <v>0</v>
      </c>
      <c r="I34" s="135">
        <v>68</v>
      </c>
      <c r="J34" s="135">
        <f t="shared" si="2"/>
        <v>2001</v>
      </c>
      <c r="K34" s="135">
        <v>555</v>
      </c>
    </row>
    <row r="35" spans="1:11" ht="45" x14ac:dyDescent="0.25">
      <c r="A35" t="s">
        <v>950</v>
      </c>
      <c r="B35" s="135" t="s">
        <v>948</v>
      </c>
      <c r="C35" s="45" t="s">
        <v>252</v>
      </c>
      <c r="D35" s="135">
        <v>0</v>
      </c>
      <c r="E35" s="135">
        <v>0</v>
      </c>
      <c r="F35" s="135">
        <v>336</v>
      </c>
      <c r="G35" s="135">
        <v>99</v>
      </c>
      <c r="H35" s="135">
        <v>0</v>
      </c>
      <c r="I35" s="135">
        <v>62</v>
      </c>
      <c r="J35" s="135">
        <f t="shared" si="2"/>
        <v>497</v>
      </c>
      <c r="K35" s="135">
        <v>161</v>
      </c>
    </row>
    <row r="36" spans="1:11" ht="45" x14ac:dyDescent="0.25">
      <c r="A36" t="s">
        <v>950</v>
      </c>
      <c r="B36" s="135" t="s">
        <v>948</v>
      </c>
      <c r="C36" s="45" t="s">
        <v>253</v>
      </c>
      <c r="D36" s="135">
        <v>0</v>
      </c>
      <c r="E36" s="135">
        <v>0</v>
      </c>
      <c r="F36" s="135">
        <v>1455</v>
      </c>
      <c r="G36" s="135">
        <v>114</v>
      </c>
      <c r="H36" s="135">
        <v>0</v>
      </c>
      <c r="I36" s="135">
        <v>0</v>
      </c>
      <c r="J36" s="135">
        <f t="shared" si="2"/>
        <v>1569</v>
      </c>
      <c r="K36" s="135">
        <v>551</v>
      </c>
    </row>
    <row r="37" spans="1:11" ht="30" x14ac:dyDescent="0.25">
      <c r="A37" t="s">
        <v>950</v>
      </c>
      <c r="B37" s="135" t="s">
        <v>948</v>
      </c>
      <c r="C37" s="137" t="s">
        <v>265</v>
      </c>
      <c r="D37" s="146">
        <v>0</v>
      </c>
      <c r="E37" s="146">
        <v>0</v>
      </c>
      <c r="F37" s="146">
        <v>414</v>
      </c>
      <c r="G37" s="146">
        <v>242</v>
      </c>
      <c r="H37" s="146">
        <v>146</v>
      </c>
      <c r="I37" s="146">
        <v>0</v>
      </c>
      <c r="J37" s="146">
        <f t="shared" si="2"/>
        <v>802</v>
      </c>
      <c r="K37" s="146">
        <v>253</v>
      </c>
    </row>
    <row r="38" spans="1:11" ht="30" x14ac:dyDescent="0.25">
      <c r="A38" t="s">
        <v>950</v>
      </c>
      <c r="B38" s="135" t="s">
        <v>948</v>
      </c>
      <c r="C38" s="45" t="s">
        <v>266</v>
      </c>
      <c r="D38" s="135">
        <v>0</v>
      </c>
      <c r="E38" s="135">
        <v>0</v>
      </c>
      <c r="F38" s="135">
        <v>524</v>
      </c>
      <c r="G38" s="135">
        <v>126</v>
      </c>
      <c r="H38" s="135">
        <v>0</v>
      </c>
      <c r="I38" s="135">
        <v>113</v>
      </c>
      <c r="J38" s="135">
        <f t="shared" si="2"/>
        <v>763</v>
      </c>
      <c r="K38" s="135">
        <v>39</v>
      </c>
    </row>
    <row r="39" spans="1:11" ht="45" x14ac:dyDescent="0.25">
      <c r="A39" t="s">
        <v>950</v>
      </c>
      <c r="B39" s="135" t="s">
        <v>948</v>
      </c>
      <c r="C39" s="45" t="s">
        <v>274</v>
      </c>
      <c r="D39" s="135">
        <v>0</v>
      </c>
      <c r="E39" s="135">
        <v>0</v>
      </c>
      <c r="F39" s="135">
        <v>0</v>
      </c>
      <c r="G39" s="135">
        <v>12</v>
      </c>
      <c r="H39" s="135">
        <v>0</v>
      </c>
      <c r="I39" s="135">
        <v>0</v>
      </c>
      <c r="J39" s="135">
        <f t="shared" si="2"/>
        <v>12</v>
      </c>
      <c r="K39" s="135">
        <v>12</v>
      </c>
    </row>
    <row r="40" spans="1:11" ht="30" x14ac:dyDescent="0.25">
      <c r="A40" t="s">
        <v>950</v>
      </c>
      <c r="B40" s="135" t="s">
        <v>948</v>
      </c>
      <c r="C40" s="45" t="s">
        <v>860</v>
      </c>
      <c r="D40" s="135">
        <v>0</v>
      </c>
      <c r="E40" s="135">
        <v>0</v>
      </c>
      <c r="F40" s="135">
        <v>83</v>
      </c>
      <c r="G40" s="135">
        <v>7</v>
      </c>
      <c r="H40" s="135">
        <v>0</v>
      </c>
      <c r="I40" s="135">
        <v>0</v>
      </c>
      <c r="J40" s="135">
        <f t="shared" si="2"/>
        <v>90</v>
      </c>
      <c r="K40" s="135">
        <v>17</v>
      </c>
    </row>
    <row r="41" spans="1:11" ht="45" x14ac:dyDescent="0.25">
      <c r="A41" t="s">
        <v>950</v>
      </c>
      <c r="B41" s="135" t="s">
        <v>948</v>
      </c>
      <c r="C41" s="45" t="s">
        <v>861</v>
      </c>
      <c r="D41" s="136">
        <v>0</v>
      </c>
      <c r="E41" s="136">
        <v>0</v>
      </c>
      <c r="F41" s="136">
        <v>13</v>
      </c>
      <c r="G41" s="136">
        <v>0</v>
      </c>
      <c r="H41" s="136">
        <v>0</v>
      </c>
      <c r="I41" s="136">
        <v>0</v>
      </c>
      <c r="J41" s="136">
        <f t="shared" si="2"/>
        <v>13</v>
      </c>
      <c r="K41" s="136">
        <v>0</v>
      </c>
    </row>
    <row r="42" spans="1:11" ht="30" x14ac:dyDescent="0.25">
      <c r="A42" t="s">
        <v>950</v>
      </c>
      <c r="B42" s="135" t="s">
        <v>948</v>
      </c>
      <c r="C42" s="45" t="s">
        <v>862</v>
      </c>
      <c r="D42" s="136">
        <v>0</v>
      </c>
      <c r="E42" s="136">
        <v>0</v>
      </c>
      <c r="F42" s="136">
        <v>811</v>
      </c>
      <c r="G42" s="136">
        <v>256</v>
      </c>
      <c r="H42" s="136">
        <v>67</v>
      </c>
      <c r="I42" s="136">
        <v>0</v>
      </c>
      <c r="J42" s="136">
        <f t="shared" si="2"/>
        <v>1134</v>
      </c>
      <c r="K42" s="136">
        <v>241</v>
      </c>
    </row>
    <row r="43" spans="1:11" x14ac:dyDescent="0.25">
      <c r="A43" t="s">
        <v>950</v>
      </c>
      <c r="B43" s="135" t="s">
        <v>948</v>
      </c>
      <c r="C43" s="45" t="s">
        <v>288</v>
      </c>
      <c r="D43" s="135">
        <v>0</v>
      </c>
      <c r="E43" s="135">
        <v>0</v>
      </c>
      <c r="F43" s="135">
        <v>598</v>
      </c>
      <c r="G43" s="135">
        <v>67</v>
      </c>
      <c r="H43" s="135">
        <v>0</v>
      </c>
      <c r="I43" s="135">
        <v>0</v>
      </c>
      <c r="J43" s="135">
        <f t="shared" si="2"/>
        <v>665</v>
      </c>
      <c r="K43" s="135">
        <v>71</v>
      </c>
    </row>
    <row r="44" spans="1:11" ht="30" x14ac:dyDescent="0.25">
      <c r="A44" t="s">
        <v>950</v>
      </c>
      <c r="B44" s="135" t="s">
        <v>948</v>
      </c>
      <c r="C44" s="45" t="s">
        <v>290</v>
      </c>
      <c r="D44" s="135">
        <v>0</v>
      </c>
      <c r="E44" s="135">
        <v>0</v>
      </c>
      <c r="F44" s="135">
        <v>1132</v>
      </c>
      <c r="G44" s="135">
        <v>229</v>
      </c>
      <c r="H44" s="135">
        <v>0</v>
      </c>
      <c r="I44" s="135">
        <v>0</v>
      </c>
      <c r="J44" s="135">
        <f t="shared" si="2"/>
        <v>1361</v>
      </c>
      <c r="K44" s="135">
        <v>429</v>
      </c>
    </row>
    <row r="45" spans="1:11" ht="30" x14ac:dyDescent="0.25">
      <c r="A45" t="s">
        <v>950</v>
      </c>
      <c r="B45" s="135" t="s">
        <v>948</v>
      </c>
      <c r="C45" s="45" t="s">
        <v>303</v>
      </c>
      <c r="D45" s="135">
        <v>0</v>
      </c>
      <c r="E45" s="135">
        <v>0</v>
      </c>
      <c r="F45" s="135">
        <v>636</v>
      </c>
      <c r="G45" s="135">
        <v>243</v>
      </c>
      <c r="H45" s="135">
        <v>0</v>
      </c>
      <c r="I45" s="135">
        <v>0</v>
      </c>
      <c r="J45" s="135">
        <f t="shared" si="2"/>
        <v>879</v>
      </c>
      <c r="K45" s="135">
        <v>272</v>
      </c>
    </row>
    <row r="46" spans="1:11" x14ac:dyDescent="0.25">
      <c r="A46" t="s">
        <v>950</v>
      </c>
      <c r="B46" s="135" t="s">
        <v>948</v>
      </c>
      <c r="C46" s="45" t="s">
        <v>304</v>
      </c>
      <c r="D46" s="135">
        <v>0</v>
      </c>
      <c r="E46" s="135">
        <v>0</v>
      </c>
      <c r="F46" s="135">
        <v>135</v>
      </c>
      <c r="G46" s="135">
        <v>0</v>
      </c>
      <c r="H46" s="135">
        <v>0</v>
      </c>
      <c r="I46" s="135">
        <v>0</v>
      </c>
      <c r="J46" s="135">
        <f t="shared" si="2"/>
        <v>135</v>
      </c>
      <c r="K46" s="135">
        <v>30</v>
      </c>
    </row>
    <row r="47" spans="1:11" x14ac:dyDescent="0.25">
      <c r="A47" t="s">
        <v>950</v>
      </c>
      <c r="B47" s="135" t="s">
        <v>948</v>
      </c>
      <c r="C47" s="45" t="s">
        <v>309</v>
      </c>
      <c r="D47" s="135">
        <v>0</v>
      </c>
      <c r="E47" s="135">
        <v>0</v>
      </c>
      <c r="F47" s="135">
        <v>176</v>
      </c>
      <c r="G47" s="135">
        <v>87</v>
      </c>
      <c r="H47" s="135">
        <v>0</v>
      </c>
      <c r="I47" s="135">
        <v>26</v>
      </c>
      <c r="J47" s="135">
        <f t="shared" ref="J47:J78" si="3">SUM(D47:I47)</f>
        <v>289</v>
      </c>
      <c r="K47" s="135">
        <v>81</v>
      </c>
    </row>
    <row r="48" spans="1:11" ht="30" x14ac:dyDescent="0.25">
      <c r="A48" t="s">
        <v>950</v>
      </c>
      <c r="B48" s="135" t="s">
        <v>948</v>
      </c>
      <c r="C48" s="45" t="s">
        <v>863</v>
      </c>
      <c r="D48" s="135">
        <v>0</v>
      </c>
      <c r="E48" s="135">
        <v>0</v>
      </c>
      <c r="F48" s="135">
        <v>845</v>
      </c>
      <c r="G48" s="135">
        <v>0</v>
      </c>
      <c r="H48" s="135">
        <v>0</v>
      </c>
      <c r="I48" s="135">
        <v>0</v>
      </c>
      <c r="J48" s="135">
        <f t="shared" si="3"/>
        <v>845</v>
      </c>
      <c r="K48" s="135">
        <v>360</v>
      </c>
    </row>
    <row r="49" spans="1:11" ht="30" x14ac:dyDescent="0.25">
      <c r="A49" t="s">
        <v>950</v>
      </c>
      <c r="B49" s="135" t="s">
        <v>948</v>
      </c>
      <c r="C49" s="45" t="s">
        <v>864</v>
      </c>
      <c r="D49" s="135">
        <v>0</v>
      </c>
      <c r="E49" s="135">
        <v>690</v>
      </c>
      <c r="F49" s="135">
        <v>0</v>
      </c>
      <c r="G49" s="135">
        <v>0</v>
      </c>
      <c r="H49" s="135">
        <v>0</v>
      </c>
      <c r="I49" s="135">
        <v>0</v>
      </c>
      <c r="J49" s="135">
        <f t="shared" si="3"/>
        <v>690</v>
      </c>
      <c r="K49" s="135">
        <v>230</v>
      </c>
    </row>
    <row r="50" spans="1:11" x14ac:dyDescent="0.25">
      <c r="A50" t="s">
        <v>950</v>
      </c>
      <c r="B50" s="135" t="s">
        <v>949</v>
      </c>
      <c r="C50" s="45" t="s">
        <v>877</v>
      </c>
      <c r="D50" s="135">
        <v>0</v>
      </c>
      <c r="E50" s="135">
        <v>0</v>
      </c>
      <c r="F50" s="135">
        <v>367</v>
      </c>
      <c r="G50" s="135">
        <v>32</v>
      </c>
      <c r="H50" s="135">
        <v>0</v>
      </c>
      <c r="I50" s="135">
        <v>0</v>
      </c>
      <c r="J50" s="135">
        <f t="shared" si="3"/>
        <v>399</v>
      </c>
      <c r="K50" s="135">
        <v>61</v>
      </c>
    </row>
    <row r="51" spans="1:11" ht="30" x14ac:dyDescent="0.25">
      <c r="A51" t="s">
        <v>950</v>
      </c>
      <c r="B51" s="135" t="s">
        <v>949</v>
      </c>
      <c r="C51" s="45" t="s">
        <v>583</v>
      </c>
      <c r="D51" s="135">
        <v>0</v>
      </c>
      <c r="E51" s="135">
        <v>0</v>
      </c>
      <c r="F51" s="135">
        <v>69</v>
      </c>
      <c r="G51" s="135">
        <v>7</v>
      </c>
      <c r="H51" s="135">
        <v>0</v>
      </c>
      <c r="I51" s="135">
        <v>0</v>
      </c>
      <c r="J51" s="135">
        <f t="shared" si="3"/>
        <v>76</v>
      </c>
      <c r="K51" s="135">
        <v>22</v>
      </c>
    </row>
    <row r="52" spans="1:11" ht="30" x14ac:dyDescent="0.25">
      <c r="A52" t="s">
        <v>950</v>
      </c>
      <c r="B52" s="135" t="s">
        <v>949</v>
      </c>
      <c r="C52" s="45" t="s">
        <v>597</v>
      </c>
      <c r="D52" s="135">
        <v>0</v>
      </c>
      <c r="E52" s="135">
        <v>0</v>
      </c>
      <c r="F52" s="135">
        <v>308</v>
      </c>
      <c r="G52" s="135">
        <v>0</v>
      </c>
      <c r="H52" s="135">
        <v>0</v>
      </c>
      <c r="I52" s="135">
        <v>0</v>
      </c>
      <c r="J52" s="135">
        <f t="shared" si="3"/>
        <v>308</v>
      </c>
      <c r="K52" s="135">
        <v>0</v>
      </c>
    </row>
    <row r="53" spans="1:11" ht="45" x14ac:dyDescent="0.25">
      <c r="A53" t="s">
        <v>950</v>
      </c>
      <c r="B53" s="135" t="s">
        <v>949</v>
      </c>
      <c r="C53" s="45" t="s">
        <v>598</v>
      </c>
      <c r="D53" s="135">
        <v>0</v>
      </c>
      <c r="E53" s="135">
        <v>0</v>
      </c>
      <c r="F53" s="135">
        <v>59</v>
      </c>
      <c r="G53" s="135">
        <v>43</v>
      </c>
      <c r="H53" s="135">
        <v>0</v>
      </c>
      <c r="I53" s="135">
        <v>0</v>
      </c>
      <c r="J53" s="135">
        <f t="shared" si="3"/>
        <v>102</v>
      </c>
      <c r="K53" s="135">
        <v>63</v>
      </c>
    </row>
    <row r="54" spans="1:11" x14ac:dyDescent="0.25">
      <c r="A54" t="s">
        <v>950</v>
      </c>
      <c r="B54" s="135" t="s">
        <v>949</v>
      </c>
      <c r="C54" s="46" t="s">
        <v>878</v>
      </c>
      <c r="D54" s="136">
        <v>0</v>
      </c>
      <c r="E54" s="136">
        <v>0</v>
      </c>
      <c r="F54" s="136">
        <v>171</v>
      </c>
      <c r="G54" s="136">
        <v>141</v>
      </c>
      <c r="H54" s="136">
        <v>0</v>
      </c>
      <c r="I54" s="136">
        <v>0</v>
      </c>
      <c r="J54" s="136">
        <f t="shared" si="3"/>
        <v>312</v>
      </c>
      <c r="K54" s="136">
        <v>137</v>
      </c>
    </row>
    <row r="55" spans="1:11" x14ac:dyDescent="0.25">
      <c r="A55" t="s">
        <v>950</v>
      </c>
      <c r="B55" s="135" t="s">
        <v>949</v>
      </c>
      <c r="C55" s="45" t="s">
        <v>609</v>
      </c>
      <c r="D55" s="135">
        <v>0</v>
      </c>
      <c r="E55" s="135">
        <v>0</v>
      </c>
      <c r="F55" s="135">
        <v>366</v>
      </c>
      <c r="G55" s="135">
        <v>154</v>
      </c>
      <c r="H55" s="135">
        <v>0</v>
      </c>
      <c r="I55" s="135">
        <v>0</v>
      </c>
      <c r="J55" s="135">
        <f t="shared" si="3"/>
        <v>520</v>
      </c>
      <c r="K55" s="135">
        <v>169</v>
      </c>
    </row>
    <row r="56" spans="1:11" ht="45" x14ac:dyDescent="0.25">
      <c r="A56" t="s">
        <v>950</v>
      </c>
      <c r="B56" s="135" t="s">
        <v>949</v>
      </c>
      <c r="C56" s="45" t="s">
        <v>614</v>
      </c>
      <c r="D56" s="135">
        <v>0</v>
      </c>
      <c r="E56" s="135">
        <v>0</v>
      </c>
      <c r="F56" s="135">
        <v>327</v>
      </c>
      <c r="G56" s="135">
        <v>155</v>
      </c>
      <c r="H56" s="135">
        <v>0</v>
      </c>
      <c r="I56" s="135">
        <v>383</v>
      </c>
      <c r="J56" s="135">
        <f t="shared" si="3"/>
        <v>865</v>
      </c>
      <c r="K56" s="135">
        <v>236</v>
      </c>
    </row>
    <row r="57" spans="1:11" ht="30" x14ac:dyDescent="0.25">
      <c r="A57" t="s">
        <v>950</v>
      </c>
      <c r="B57" s="135" t="s">
        <v>949</v>
      </c>
      <c r="C57" s="45" t="s">
        <v>879</v>
      </c>
      <c r="D57" s="135">
        <v>0</v>
      </c>
      <c r="E57" s="135">
        <v>0</v>
      </c>
      <c r="F57" s="135">
        <v>357</v>
      </c>
      <c r="G57" s="135">
        <v>79</v>
      </c>
      <c r="H57" s="135">
        <v>0</v>
      </c>
      <c r="I57" s="135">
        <v>0</v>
      </c>
      <c r="J57" s="135">
        <f t="shared" si="3"/>
        <v>436</v>
      </c>
      <c r="K57" s="135">
        <v>150</v>
      </c>
    </row>
    <row r="58" spans="1:11" ht="30" x14ac:dyDescent="0.25">
      <c r="A58" t="s">
        <v>950</v>
      </c>
      <c r="B58" s="135" t="s">
        <v>949</v>
      </c>
      <c r="C58" s="45" t="s">
        <v>880</v>
      </c>
      <c r="D58" s="135">
        <v>0</v>
      </c>
      <c r="E58" s="135">
        <v>0</v>
      </c>
      <c r="F58" s="135">
        <v>46</v>
      </c>
      <c r="G58" s="135">
        <v>52</v>
      </c>
      <c r="H58" s="135">
        <v>0</v>
      </c>
      <c r="I58" s="135">
        <v>0</v>
      </c>
      <c r="J58" s="135">
        <f t="shared" si="3"/>
        <v>98</v>
      </c>
      <c r="K58" s="135">
        <v>30</v>
      </c>
    </row>
    <row r="59" spans="1:11" ht="45" x14ac:dyDescent="0.25">
      <c r="A59" t="s">
        <v>950</v>
      </c>
      <c r="B59" s="135" t="s">
        <v>949</v>
      </c>
      <c r="C59" s="45" t="s">
        <v>627</v>
      </c>
      <c r="D59" s="135">
        <v>0</v>
      </c>
      <c r="E59" s="135">
        <v>0</v>
      </c>
      <c r="F59" s="135">
        <v>37</v>
      </c>
      <c r="G59" s="135">
        <v>17</v>
      </c>
      <c r="H59" s="135">
        <v>0</v>
      </c>
      <c r="I59" s="135">
        <v>0</v>
      </c>
      <c r="J59" s="135">
        <f t="shared" si="3"/>
        <v>54</v>
      </c>
      <c r="K59" s="135">
        <v>19</v>
      </c>
    </row>
    <row r="60" spans="1:11" ht="30" x14ac:dyDescent="0.25">
      <c r="A60" t="s">
        <v>950</v>
      </c>
      <c r="B60" s="135" t="s">
        <v>949</v>
      </c>
      <c r="C60" s="45" t="s">
        <v>630</v>
      </c>
      <c r="D60" s="135">
        <v>0</v>
      </c>
      <c r="E60" s="135">
        <v>0</v>
      </c>
      <c r="F60" s="135">
        <v>516</v>
      </c>
      <c r="G60" s="135">
        <v>134</v>
      </c>
      <c r="H60" s="135"/>
      <c r="I60" s="135">
        <v>29</v>
      </c>
      <c r="J60" s="135">
        <f t="shared" si="3"/>
        <v>679</v>
      </c>
      <c r="K60" s="135">
        <v>136</v>
      </c>
    </row>
    <row r="61" spans="1:11" x14ac:dyDescent="0.25">
      <c r="A61" t="s">
        <v>950</v>
      </c>
      <c r="B61" s="135" t="s">
        <v>949</v>
      </c>
      <c r="C61" s="45" t="s">
        <v>631</v>
      </c>
      <c r="D61" s="135">
        <v>0</v>
      </c>
      <c r="E61" s="135">
        <v>0</v>
      </c>
      <c r="F61" s="135">
        <v>281</v>
      </c>
      <c r="G61" s="135">
        <v>84</v>
      </c>
      <c r="H61" s="135">
        <v>0</v>
      </c>
      <c r="I61" s="135">
        <v>0</v>
      </c>
      <c r="J61" s="135">
        <f t="shared" si="3"/>
        <v>365</v>
      </c>
      <c r="K61" s="135">
        <v>17</v>
      </c>
    </row>
    <row r="62" spans="1:11" ht="30" x14ac:dyDescent="0.25">
      <c r="A62" t="s">
        <v>950</v>
      </c>
      <c r="B62" s="135" t="s">
        <v>949</v>
      </c>
      <c r="C62" s="45" t="s">
        <v>881</v>
      </c>
      <c r="D62" s="135">
        <v>0</v>
      </c>
      <c r="E62" s="135">
        <v>0</v>
      </c>
      <c r="F62" s="135">
        <v>458</v>
      </c>
      <c r="G62" s="135"/>
      <c r="H62" s="135"/>
      <c r="I62" s="135"/>
      <c r="J62" s="135">
        <f t="shared" si="3"/>
        <v>458</v>
      </c>
      <c r="K62" s="135">
        <v>184</v>
      </c>
    </row>
    <row r="63" spans="1:11" ht="30" x14ac:dyDescent="0.25">
      <c r="A63" t="s">
        <v>950</v>
      </c>
      <c r="B63" s="135" t="s">
        <v>949</v>
      </c>
      <c r="C63" s="45" t="s">
        <v>645</v>
      </c>
      <c r="D63" s="135">
        <v>0</v>
      </c>
      <c r="E63" s="135">
        <v>0</v>
      </c>
      <c r="F63" s="135">
        <v>0</v>
      </c>
      <c r="G63" s="135">
        <v>940</v>
      </c>
      <c r="H63" s="135">
        <v>0</v>
      </c>
      <c r="I63" s="135">
        <v>0</v>
      </c>
      <c r="J63" s="135">
        <f t="shared" si="3"/>
        <v>940</v>
      </c>
      <c r="K63" s="135">
        <v>331</v>
      </c>
    </row>
    <row r="64" spans="1:11" ht="45" x14ac:dyDescent="0.25">
      <c r="A64" t="s">
        <v>950</v>
      </c>
      <c r="B64" s="135" t="s">
        <v>949</v>
      </c>
      <c r="C64" s="45" t="s">
        <v>651</v>
      </c>
      <c r="D64" s="135">
        <v>0</v>
      </c>
      <c r="E64" s="135">
        <v>0</v>
      </c>
      <c r="F64" s="135">
        <v>140</v>
      </c>
      <c r="G64" s="135">
        <v>222</v>
      </c>
      <c r="H64" s="135">
        <v>0</v>
      </c>
      <c r="I64" s="135">
        <v>17</v>
      </c>
      <c r="J64" s="135">
        <f t="shared" si="3"/>
        <v>379</v>
      </c>
      <c r="K64" s="135">
        <v>185</v>
      </c>
    </row>
    <row r="65" spans="1:11" ht="30" x14ac:dyDescent="0.25">
      <c r="A65" t="s">
        <v>950</v>
      </c>
      <c r="B65" s="135" t="s">
        <v>949</v>
      </c>
      <c r="C65" s="45" t="s">
        <v>656</v>
      </c>
      <c r="D65" s="135">
        <v>0</v>
      </c>
      <c r="E65" s="135">
        <v>0</v>
      </c>
      <c r="F65" s="135">
        <v>0</v>
      </c>
      <c r="G65" s="135">
        <v>130</v>
      </c>
      <c r="H65" s="135">
        <v>0</v>
      </c>
      <c r="I65" s="135">
        <v>0</v>
      </c>
      <c r="J65" s="135">
        <f t="shared" si="3"/>
        <v>130</v>
      </c>
      <c r="K65" s="135">
        <v>12</v>
      </c>
    </row>
    <row r="66" spans="1:11" ht="45" x14ac:dyDescent="0.25">
      <c r="A66" t="s">
        <v>950</v>
      </c>
      <c r="B66" s="135" t="s">
        <v>949</v>
      </c>
      <c r="C66" s="45" t="s">
        <v>883</v>
      </c>
      <c r="D66" s="135">
        <v>0</v>
      </c>
      <c r="E66" s="135">
        <v>0</v>
      </c>
      <c r="F66" s="135">
        <v>393</v>
      </c>
      <c r="G66" s="135">
        <v>162</v>
      </c>
      <c r="H66" s="135">
        <v>0</v>
      </c>
      <c r="I66" s="135">
        <v>0</v>
      </c>
      <c r="J66" s="135">
        <f t="shared" si="3"/>
        <v>555</v>
      </c>
      <c r="K66" s="135">
        <v>154</v>
      </c>
    </row>
    <row r="67" spans="1:11" x14ac:dyDescent="0.25">
      <c r="A67" t="s">
        <v>950</v>
      </c>
      <c r="B67" s="135" t="s">
        <v>949</v>
      </c>
      <c r="C67" s="45" t="s">
        <v>674</v>
      </c>
      <c r="D67" s="135">
        <v>0</v>
      </c>
      <c r="E67" s="135">
        <v>0</v>
      </c>
      <c r="F67" s="135">
        <v>106</v>
      </c>
      <c r="G67" s="135">
        <v>9</v>
      </c>
      <c r="H67" s="135">
        <v>0</v>
      </c>
      <c r="I67" s="135">
        <v>0</v>
      </c>
      <c r="J67" s="135">
        <f t="shared" si="3"/>
        <v>115</v>
      </c>
      <c r="K67" s="135">
        <v>64</v>
      </c>
    </row>
    <row r="68" spans="1:11" ht="30" x14ac:dyDescent="0.25">
      <c r="A68" t="s">
        <v>950</v>
      </c>
      <c r="B68" s="135" t="s">
        <v>949</v>
      </c>
      <c r="C68" s="45" t="s">
        <v>884</v>
      </c>
      <c r="D68" s="135">
        <v>0</v>
      </c>
      <c r="E68" s="135">
        <v>0</v>
      </c>
      <c r="F68" s="135">
        <v>328</v>
      </c>
      <c r="G68" s="135">
        <v>0</v>
      </c>
      <c r="H68" s="135">
        <v>0</v>
      </c>
      <c r="I68" s="135">
        <v>0</v>
      </c>
      <c r="J68" s="135">
        <f t="shared" si="3"/>
        <v>328</v>
      </c>
      <c r="K68" s="135">
        <v>107</v>
      </c>
    </row>
    <row r="69" spans="1:11" ht="30" x14ac:dyDescent="0.25">
      <c r="A69" t="s">
        <v>950</v>
      </c>
      <c r="B69" s="135" t="s">
        <v>949</v>
      </c>
      <c r="C69" s="45" t="s">
        <v>686</v>
      </c>
      <c r="D69" s="135">
        <v>0</v>
      </c>
      <c r="E69" s="135">
        <v>0</v>
      </c>
      <c r="F69" s="135">
        <v>153</v>
      </c>
      <c r="G69" s="135">
        <v>78</v>
      </c>
      <c r="H69" s="135">
        <v>0</v>
      </c>
      <c r="I69" s="135">
        <v>0</v>
      </c>
      <c r="J69" s="135">
        <f t="shared" si="3"/>
        <v>231</v>
      </c>
      <c r="K69" s="135">
        <v>66</v>
      </c>
    </row>
    <row r="70" spans="1:11" ht="30" x14ac:dyDescent="0.25">
      <c r="A70" t="s">
        <v>950</v>
      </c>
      <c r="B70" s="135" t="s">
        <v>949</v>
      </c>
      <c r="C70" s="45" t="s">
        <v>687</v>
      </c>
      <c r="D70" s="135">
        <v>0</v>
      </c>
      <c r="E70" s="135">
        <v>0</v>
      </c>
      <c r="F70" s="135">
        <v>831</v>
      </c>
      <c r="G70" s="135">
        <v>83</v>
      </c>
      <c r="H70" s="135">
        <v>0</v>
      </c>
      <c r="I70" s="135">
        <v>0</v>
      </c>
      <c r="J70" s="135">
        <f t="shared" si="3"/>
        <v>914</v>
      </c>
      <c r="K70" s="135">
        <v>278</v>
      </c>
    </row>
    <row r="71" spans="1:11" ht="30" x14ac:dyDescent="0.25">
      <c r="A71" t="s">
        <v>950</v>
      </c>
      <c r="B71" s="135" t="s">
        <v>949</v>
      </c>
      <c r="C71" s="45" t="s">
        <v>696</v>
      </c>
      <c r="D71" s="135">
        <v>0</v>
      </c>
      <c r="E71" s="135">
        <v>0</v>
      </c>
      <c r="F71" s="135">
        <v>0</v>
      </c>
      <c r="G71" s="135">
        <v>461</v>
      </c>
      <c r="H71" s="135">
        <v>0</v>
      </c>
      <c r="I71" s="135">
        <v>0</v>
      </c>
      <c r="J71" s="135">
        <f t="shared" si="3"/>
        <v>461</v>
      </c>
      <c r="K71" s="135">
        <v>72</v>
      </c>
    </row>
    <row r="72" spans="1:11" ht="30" x14ac:dyDescent="0.25">
      <c r="A72" t="s">
        <v>950</v>
      </c>
      <c r="B72" s="135" t="s">
        <v>949</v>
      </c>
      <c r="C72" s="45" t="s">
        <v>697</v>
      </c>
      <c r="D72" s="135">
        <v>0</v>
      </c>
      <c r="E72" s="135">
        <v>0</v>
      </c>
      <c r="F72" s="135">
        <v>0</v>
      </c>
      <c r="G72" s="135">
        <v>246</v>
      </c>
      <c r="H72" s="135">
        <v>0</v>
      </c>
      <c r="I72" s="135">
        <v>0</v>
      </c>
      <c r="J72" s="135">
        <f t="shared" si="3"/>
        <v>246</v>
      </c>
      <c r="K72" s="135">
        <v>60</v>
      </c>
    </row>
    <row r="73" spans="1:11" ht="45" x14ac:dyDescent="0.25">
      <c r="A73" t="s">
        <v>950</v>
      </c>
      <c r="B73" s="135" t="s">
        <v>949</v>
      </c>
      <c r="C73" s="45" t="s">
        <v>699</v>
      </c>
      <c r="D73" s="135">
        <v>0</v>
      </c>
      <c r="E73" s="135">
        <v>0</v>
      </c>
      <c r="F73" s="135">
        <v>0</v>
      </c>
      <c r="G73" s="135">
        <v>622</v>
      </c>
      <c r="H73" s="135">
        <v>0</v>
      </c>
      <c r="I73" s="135">
        <v>0</v>
      </c>
      <c r="J73" s="135">
        <f t="shared" si="3"/>
        <v>622</v>
      </c>
      <c r="K73" s="135">
        <v>195</v>
      </c>
    </row>
    <row r="74" spans="1:11" ht="30" x14ac:dyDescent="0.25">
      <c r="A74" t="s">
        <v>950</v>
      </c>
      <c r="B74" s="135" t="s">
        <v>949</v>
      </c>
      <c r="C74" s="45" t="s">
        <v>707</v>
      </c>
      <c r="D74" s="135">
        <v>0</v>
      </c>
      <c r="E74" s="135">
        <v>0</v>
      </c>
      <c r="F74" s="135">
        <v>314</v>
      </c>
      <c r="G74" s="135">
        <v>83</v>
      </c>
      <c r="H74" s="135">
        <v>70</v>
      </c>
      <c r="I74" s="135">
        <v>24</v>
      </c>
      <c r="J74" s="135">
        <f t="shared" si="3"/>
        <v>491</v>
      </c>
      <c r="K74" s="135">
        <v>92</v>
      </c>
    </row>
    <row r="75" spans="1:11" ht="45" x14ac:dyDescent="0.25">
      <c r="A75" t="s">
        <v>950</v>
      </c>
      <c r="B75" s="135" t="s">
        <v>949</v>
      </c>
      <c r="C75" s="45" t="s">
        <v>708</v>
      </c>
      <c r="D75" s="135">
        <v>0</v>
      </c>
      <c r="E75" s="135">
        <v>0</v>
      </c>
      <c r="F75" s="135">
        <v>282</v>
      </c>
      <c r="G75" s="135">
        <v>38</v>
      </c>
      <c r="H75" s="135">
        <v>0</v>
      </c>
      <c r="I75" s="135">
        <v>0</v>
      </c>
      <c r="J75" s="135">
        <f t="shared" si="3"/>
        <v>320</v>
      </c>
      <c r="K75" s="135">
        <v>89</v>
      </c>
    </row>
    <row r="76" spans="1:11" ht="45" x14ac:dyDescent="0.25">
      <c r="A76" t="s">
        <v>950</v>
      </c>
      <c r="B76" s="135" t="s">
        <v>949</v>
      </c>
      <c r="C76" s="45" t="s">
        <v>714</v>
      </c>
      <c r="D76" s="135">
        <v>0</v>
      </c>
      <c r="E76" s="135">
        <v>0</v>
      </c>
      <c r="F76" s="135">
        <v>20</v>
      </c>
      <c r="G76" s="135">
        <v>68</v>
      </c>
      <c r="H76" s="135">
        <v>0</v>
      </c>
      <c r="I76" s="135">
        <v>0</v>
      </c>
      <c r="J76" s="135">
        <f t="shared" si="3"/>
        <v>88</v>
      </c>
      <c r="K76" s="135">
        <v>35</v>
      </c>
    </row>
    <row r="77" spans="1:11" ht="45" x14ac:dyDescent="0.25">
      <c r="A77" t="s">
        <v>950</v>
      </c>
      <c r="B77" s="135" t="s">
        <v>949</v>
      </c>
      <c r="C77" s="45" t="s">
        <v>717</v>
      </c>
      <c r="D77" s="135">
        <v>0</v>
      </c>
      <c r="E77" s="135">
        <v>0</v>
      </c>
      <c r="F77" s="135">
        <v>70</v>
      </c>
      <c r="G77" s="135">
        <v>24</v>
      </c>
      <c r="H77" s="135">
        <v>70</v>
      </c>
      <c r="I77" s="135">
        <v>24</v>
      </c>
      <c r="J77" s="135">
        <f t="shared" si="3"/>
        <v>188</v>
      </c>
      <c r="K77" s="135">
        <v>74</v>
      </c>
    </row>
    <row r="78" spans="1:11" ht="60" x14ac:dyDescent="0.25">
      <c r="A78" t="s">
        <v>950</v>
      </c>
      <c r="B78" s="135" t="s">
        <v>949</v>
      </c>
      <c r="C78" s="45" t="s">
        <v>722</v>
      </c>
      <c r="D78" s="135">
        <v>0</v>
      </c>
      <c r="E78" s="135">
        <v>0</v>
      </c>
      <c r="F78" s="135">
        <v>0</v>
      </c>
      <c r="G78" s="135">
        <v>44</v>
      </c>
      <c r="H78" s="135">
        <v>0</v>
      </c>
      <c r="I78" s="135">
        <v>0</v>
      </c>
      <c r="J78" s="135">
        <f t="shared" si="3"/>
        <v>44</v>
      </c>
      <c r="K78" s="135">
        <v>18</v>
      </c>
    </row>
    <row r="79" spans="1:11" ht="30" x14ac:dyDescent="0.25">
      <c r="A79" t="s">
        <v>950</v>
      </c>
      <c r="B79" s="135" t="s">
        <v>949</v>
      </c>
      <c r="C79" s="45" t="s">
        <v>885</v>
      </c>
      <c r="D79" s="135">
        <v>0</v>
      </c>
      <c r="E79" s="135">
        <v>0</v>
      </c>
      <c r="F79" s="135">
        <v>564</v>
      </c>
      <c r="G79" s="135">
        <v>34</v>
      </c>
      <c r="H79" s="135">
        <v>2</v>
      </c>
      <c r="I79" s="135">
        <v>0</v>
      </c>
      <c r="J79" s="135">
        <f t="shared" ref="J79:J80" si="4">SUM(D79:I79)</f>
        <v>600</v>
      </c>
      <c r="K79" s="135">
        <v>195</v>
      </c>
    </row>
    <row r="80" spans="1:11" ht="45" x14ac:dyDescent="0.25">
      <c r="A80" t="s">
        <v>950</v>
      </c>
      <c r="B80" s="135" t="s">
        <v>949</v>
      </c>
      <c r="C80" s="45" t="s">
        <v>737</v>
      </c>
      <c r="D80" s="45">
        <v>0</v>
      </c>
      <c r="E80" s="45">
        <v>0</v>
      </c>
      <c r="F80" s="45">
        <v>339</v>
      </c>
      <c r="G80" s="45">
        <v>25</v>
      </c>
      <c r="H80" s="45">
        <v>0</v>
      </c>
      <c r="I80" s="45">
        <v>0</v>
      </c>
      <c r="J80" s="45">
        <f t="shared" si="4"/>
        <v>364</v>
      </c>
      <c r="K80" s="45">
        <v>106</v>
      </c>
    </row>
    <row r="81" spans="1:11" x14ac:dyDescent="0.25">
      <c r="A81" s="53"/>
      <c r="B81" s="147"/>
      <c r="C81" s="148"/>
      <c r="D81" s="148">
        <f t="shared" ref="D81:K81" si="5">SUM(D15:D80)</f>
        <v>2223</v>
      </c>
      <c r="E81" s="148">
        <f t="shared" si="5"/>
        <v>1807</v>
      </c>
      <c r="F81" s="148">
        <f t="shared" si="5"/>
        <v>20624</v>
      </c>
      <c r="G81" s="148">
        <f t="shared" si="5"/>
        <v>8802</v>
      </c>
      <c r="H81" s="148">
        <f t="shared" si="5"/>
        <v>545</v>
      </c>
      <c r="I81" s="148">
        <f t="shared" si="5"/>
        <v>1800</v>
      </c>
      <c r="J81" s="148">
        <f t="shared" si="5"/>
        <v>35801</v>
      </c>
      <c r="K81" s="148">
        <f t="shared" si="5"/>
        <v>9623</v>
      </c>
    </row>
    <row r="82" spans="1:11" ht="30" x14ac:dyDescent="0.25">
      <c r="A82" t="s">
        <v>952</v>
      </c>
      <c r="B82" s="135" t="s">
        <v>948</v>
      </c>
      <c r="C82" s="45" t="s">
        <v>866</v>
      </c>
      <c r="D82" s="135">
        <v>0</v>
      </c>
      <c r="E82" s="135">
        <v>0</v>
      </c>
      <c r="F82" s="135">
        <v>61</v>
      </c>
      <c r="G82" s="135">
        <v>17</v>
      </c>
      <c r="H82" s="135">
        <v>1</v>
      </c>
      <c r="I82" s="135">
        <v>22</v>
      </c>
      <c r="J82" s="135">
        <f t="shared" ref="J82:J101" si="6">SUM(D82:I82)</f>
        <v>101</v>
      </c>
      <c r="K82" s="135">
        <v>38</v>
      </c>
    </row>
    <row r="83" spans="1:11" ht="30" x14ac:dyDescent="0.25">
      <c r="A83" t="s">
        <v>952</v>
      </c>
      <c r="B83" s="135" t="s">
        <v>948</v>
      </c>
      <c r="C83" s="45" t="s">
        <v>533</v>
      </c>
      <c r="D83" s="135">
        <v>228</v>
      </c>
      <c r="E83" s="135">
        <v>0</v>
      </c>
      <c r="F83" s="135">
        <v>350</v>
      </c>
      <c r="G83" s="135">
        <v>0</v>
      </c>
      <c r="H83" s="135">
        <v>0</v>
      </c>
      <c r="I83" s="135">
        <v>587</v>
      </c>
      <c r="J83" s="135">
        <f t="shared" si="6"/>
        <v>1165</v>
      </c>
      <c r="K83" s="135">
        <v>377</v>
      </c>
    </row>
    <row r="84" spans="1:11" ht="30" x14ac:dyDescent="0.25">
      <c r="A84" t="s">
        <v>952</v>
      </c>
      <c r="B84" s="135" t="s">
        <v>948</v>
      </c>
      <c r="C84" s="45" t="s">
        <v>539</v>
      </c>
      <c r="D84" s="135">
        <v>161</v>
      </c>
      <c r="E84" s="135">
        <v>25</v>
      </c>
      <c r="F84" s="135">
        <v>84</v>
      </c>
      <c r="G84" s="135">
        <v>41</v>
      </c>
      <c r="H84" s="135">
        <v>4</v>
      </c>
      <c r="I84" s="135">
        <v>41</v>
      </c>
      <c r="J84" s="135">
        <f t="shared" si="6"/>
        <v>356</v>
      </c>
      <c r="K84" s="135">
        <v>95</v>
      </c>
    </row>
    <row r="85" spans="1:11" ht="30" x14ac:dyDescent="0.25">
      <c r="A85" t="s">
        <v>952</v>
      </c>
      <c r="B85" s="135" t="s">
        <v>948</v>
      </c>
      <c r="C85" s="45" t="s">
        <v>553</v>
      </c>
      <c r="D85" s="135">
        <v>145</v>
      </c>
      <c r="E85" s="135">
        <v>71</v>
      </c>
      <c r="F85" s="135">
        <v>1323</v>
      </c>
      <c r="G85" s="135">
        <v>615</v>
      </c>
      <c r="H85" s="135">
        <v>0</v>
      </c>
      <c r="I85" s="135">
        <v>572</v>
      </c>
      <c r="J85" s="135">
        <f t="shared" si="6"/>
        <v>2726</v>
      </c>
      <c r="K85" s="135">
        <v>862</v>
      </c>
    </row>
    <row r="86" spans="1:11" ht="30" x14ac:dyDescent="0.25">
      <c r="A86" t="s">
        <v>952</v>
      </c>
      <c r="B86" s="135" t="s">
        <v>948</v>
      </c>
      <c r="C86" s="45" t="s">
        <v>554</v>
      </c>
      <c r="D86" s="135">
        <v>0</v>
      </c>
      <c r="E86" s="135">
        <v>640</v>
      </c>
      <c r="F86" s="135">
        <v>0</v>
      </c>
      <c r="G86" s="135">
        <v>632</v>
      </c>
      <c r="H86" s="135">
        <v>0</v>
      </c>
      <c r="I86" s="135">
        <v>0</v>
      </c>
      <c r="J86" s="135">
        <f t="shared" si="6"/>
        <v>1272</v>
      </c>
      <c r="K86" s="135">
        <v>365</v>
      </c>
    </row>
    <row r="87" spans="1:11" ht="30" x14ac:dyDescent="0.25">
      <c r="A87" t="s">
        <v>952</v>
      </c>
      <c r="B87" s="135" t="s">
        <v>948</v>
      </c>
      <c r="C87" s="45" t="s">
        <v>876</v>
      </c>
      <c r="D87" s="135">
        <v>0</v>
      </c>
      <c r="E87" s="135">
        <v>253</v>
      </c>
      <c r="F87" s="135">
        <v>0</v>
      </c>
      <c r="G87" s="135">
        <v>51</v>
      </c>
      <c r="H87" s="135">
        <v>0</v>
      </c>
      <c r="I87" s="135">
        <v>0</v>
      </c>
      <c r="J87" s="135">
        <f t="shared" si="6"/>
        <v>304</v>
      </c>
      <c r="K87" s="135">
        <v>83</v>
      </c>
    </row>
    <row r="88" spans="1:11" ht="30" x14ac:dyDescent="0.25">
      <c r="A88" t="s">
        <v>952</v>
      </c>
      <c r="B88" s="135" t="s">
        <v>948</v>
      </c>
      <c r="C88" s="45" t="s">
        <v>562</v>
      </c>
      <c r="D88" s="135">
        <v>53</v>
      </c>
      <c r="E88" s="135">
        <v>40</v>
      </c>
      <c r="F88" s="135">
        <v>0</v>
      </c>
      <c r="G88" s="135">
        <v>0</v>
      </c>
      <c r="H88" s="135">
        <v>0</v>
      </c>
      <c r="I88" s="135">
        <v>51</v>
      </c>
      <c r="J88" s="135">
        <f t="shared" si="6"/>
        <v>144</v>
      </c>
      <c r="K88" s="135">
        <v>52</v>
      </c>
    </row>
    <row r="89" spans="1:11" ht="30" x14ac:dyDescent="0.25">
      <c r="A89" t="s">
        <v>952</v>
      </c>
      <c r="B89" s="135" t="s">
        <v>948</v>
      </c>
      <c r="C89" s="45" t="s">
        <v>569</v>
      </c>
      <c r="D89" s="135">
        <v>0</v>
      </c>
      <c r="E89" s="135">
        <v>0</v>
      </c>
      <c r="F89" s="135">
        <v>0</v>
      </c>
      <c r="G89" s="135">
        <v>638</v>
      </c>
      <c r="H89" s="135">
        <v>0</v>
      </c>
      <c r="I89" s="135">
        <v>0</v>
      </c>
      <c r="J89" s="135">
        <f t="shared" si="6"/>
        <v>638</v>
      </c>
      <c r="K89" s="135">
        <v>202</v>
      </c>
    </row>
    <row r="90" spans="1:11" ht="30" x14ac:dyDescent="0.25">
      <c r="A90" t="s">
        <v>952</v>
      </c>
      <c r="B90" s="135" t="s">
        <v>948</v>
      </c>
      <c r="C90" s="45" t="s">
        <v>572</v>
      </c>
      <c r="D90" s="135">
        <v>0</v>
      </c>
      <c r="E90" s="135">
        <v>0</v>
      </c>
      <c r="F90" s="135">
        <v>51</v>
      </c>
      <c r="G90" s="135">
        <v>104</v>
      </c>
      <c r="H90" s="135">
        <v>0</v>
      </c>
      <c r="I90" s="135">
        <v>147</v>
      </c>
      <c r="J90" s="135">
        <f t="shared" si="6"/>
        <v>302</v>
      </c>
      <c r="K90" s="135">
        <v>105</v>
      </c>
    </row>
    <row r="91" spans="1:11" ht="30" x14ac:dyDescent="0.25">
      <c r="A91" t="s">
        <v>952</v>
      </c>
      <c r="B91" s="135" t="s">
        <v>948</v>
      </c>
      <c r="C91" s="45" t="s">
        <v>576</v>
      </c>
      <c r="D91" s="135">
        <v>0</v>
      </c>
      <c r="E91" s="135">
        <v>0</v>
      </c>
      <c r="F91" s="135">
        <v>53</v>
      </c>
      <c r="G91" s="135">
        <v>165</v>
      </c>
      <c r="H91" s="135">
        <v>0</v>
      </c>
      <c r="I91" s="135">
        <v>104</v>
      </c>
      <c r="J91" s="135">
        <f t="shared" si="6"/>
        <v>322</v>
      </c>
      <c r="K91" s="135">
        <v>138</v>
      </c>
    </row>
    <row r="92" spans="1:11" ht="45" x14ac:dyDescent="0.25">
      <c r="A92" t="s">
        <v>952</v>
      </c>
      <c r="B92" s="135" t="s">
        <v>949</v>
      </c>
      <c r="C92" s="45" t="s">
        <v>782</v>
      </c>
      <c r="D92" s="45">
        <v>0</v>
      </c>
      <c r="E92" s="45">
        <v>0</v>
      </c>
      <c r="F92" s="45">
        <v>69</v>
      </c>
      <c r="G92" s="45">
        <v>31</v>
      </c>
      <c r="H92" s="45">
        <v>0</v>
      </c>
      <c r="I92" s="45">
        <v>0</v>
      </c>
      <c r="J92" s="45">
        <f t="shared" si="6"/>
        <v>100</v>
      </c>
      <c r="K92" s="45">
        <v>41</v>
      </c>
    </row>
    <row r="93" spans="1:11" ht="60" x14ac:dyDescent="0.25">
      <c r="A93" t="s">
        <v>952</v>
      </c>
      <c r="B93" s="135" t="s">
        <v>949</v>
      </c>
      <c r="C93" s="45" t="s">
        <v>891</v>
      </c>
      <c r="D93" s="45">
        <v>0</v>
      </c>
      <c r="E93" s="45">
        <v>0</v>
      </c>
      <c r="F93" s="45">
        <v>1492</v>
      </c>
      <c r="G93" s="45">
        <v>319</v>
      </c>
      <c r="H93" s="45">
        <v>0</v>
      </c>
      <c r="I93" s="45">
        <v>597</v>
      </c>
      <c r="J93" s="45">
        <f t="shared" si="6"/>
        <v>2408</v>
      </c>
      <c r="K93" s="45">
        <v>834</v>
      </c>
    </row>
    <row r="94" spans="1:11" ht="60" x14ac:dyDescent="0.25">
      <c r="A94" t="s">
        <v>952</v>
      </c>
      <c r="B94" s="135" t="s">
        <v>949</v>
      </c>
      <c r="C94" s="45" t="s">
        <v>892</v>
      </c>
      <c r="D94" s="45">
        <v>0</v>
      </c>
      <c r="E94" s="45">
        <v>0</v>
      </c>
      <c r="F94" s="45">
        <v>302</v>
      </c>
      <c r="G94" s="45">
        <v>0</v>
      </c>
      <c r="H94" s="45">
        <v>0</v>
      </c>
      <c r="I94" s="45">
        <v>0</v>
      </c>
      <c r="J94" s="45">
        <f t="shared" si="6"/>
        <v>302</v>
      </c>
      <c r="K94" s="45">
        <v>102</v>
      </c>
    </row>
    <row r="95" spans="1:11" ht="60" x14ac:dyDescent="0.25">
      <c r="A95" t="s">
        <v>952</v>
      </c>
      <c r="B95" s="135" t="s">
        <v>949</v>
      </c>
      <c r="C95" s="45" t="s">
        <v>893</v>
      </c>
      <c r="D95" s="45">
        <v>0</v>
      </c>
      <c r="E95" s="45">
        <v>0</v>
      </c>
      <c r="F95" s="45">
        <v>0</v>
      </c>
      <c r="G95" s="45">
        <v>581</v>
      </c>
      <c r="H95" s="45">
        <v>0</v>
      </c>
      <c r="I95" s="45">
        <v>0</v>
      </c>
      <c r="J95" s="45">
        <f t="shared" si="6"/>
        <v>581</v>
      </c>
      <c r="K95" s="45">
        <v>161</v>
      </c>
    </row>
    <row r="96" spans="1:11" x14ac:dyDescent="0.25">
      <c r="A96" t="s">
        <v>952</v>
      </c>
      <c r="B96" s="135" t="s">
        <v>949</v>
      </c>
      <c r="C96" s="45" t="s">
        <v>894</v>
      </c>
      <c r="D96" s="45">
        <v>0</v>
      </c>
      <c r="E96" s="45">
        <v>0</v>
      </c>
      <c r="F96" s="45">
        <v>586</v>
      </c>
      <c r="G96" s="45">
        <v>359</v>
      </c>
      <c r="H96" s="45">
        <v>0</v>
      </c>
      <c r="I96" s="45">
        <v>0</v>
      </c>
      <c r="J96" s="45">
        <f t="shared" si="6"/>
        <v>945</v>
      </c>
      <c r="K96" s="45">
        <v>388</v>
      </c>
    </row>
    <row r="97" spans="1:11" ht="30" x14ac:dyDescent="0.25">
      <c r="A97" t="s">
        <v>952</v>
      </c>
      <c r="B97" s="135" t="s">
        <v>949</v>
      </c>
      <c r="C97" s="45" t="s">
        <v>798</v>
      </c>
      <c r="D97" s="45">
        <v>0</v>
      </c>
      <c r="E97" s="45">
        <v>0</v>
      </c>
      <c r="F97" s="45">
        <v>232</v>
      </c>
      <c r="G97" s="45">
        <v>38</v>
      </c>
      <c r="H97" s="45">
        <v>0</v>
      </c>
      <c r="I97" s="45">
        <v>133</v>
      </c>
      <c r="J97" s="45">
        <f t="shared" si="6"/>
        <v>403</v>
      </c>
      <c r="K97" s="45">
        <v>98</v>
      </c>
    </row>
    <row r="98" spans="1:11" ht="45" x14ac:dyDescent="0.25">
      <c r="A98" t="s">
        <v>952</v>
      </c>
      <c r="B98" s="135" t="s">
        <v>949</v>
      </c>
      <c r="C98" s="45" t="s">
        <v>895</v>
      </c>
      <c r="D98" s="45">
        <v>0</v>
      </c>
      <c r="E98" s="45">
        <v>0</v>
      </c>
      <c r="F98" s="45">
        <v>304</v>
      </c>
      <c r="G98" s="45">
        <v>193</v>
      </c>
      <c r="H98" s="45">
        <v>0</v>
      </c>
      <c r="I98" s="45">
        <v>0</v>
      </c>
      <c r="J98" s="45">
        <f t="shared" si="6"/>
        <v>497</v>
      </c>
      <c r="K98" s="45">
        <v>188</v>
      </c>
    </row>
    <row r="99" spans="1:11" ht="30" x14ac:dyDescent="0.25">
      <c r="A99" t="s">
        <v>952</v>
      </c>
      <c r="B99" s="135" t="s">
        <v>949</v>
      </c>
      <c r="C99" s="45" t="s">
        <v>806</v>
      </c>
      <c r="D99" s="45">
        <v>0</v>
      </c>
      <c r="E99" s="45">
        <v>0</v>
      </c>
      <c r="F99" s="45">
        <v>296</v>
      </c>
      <c r="G99" s="45">
        <v>0</v>
      </c>
      <c r="H99" s="45">
        <v>0</v>
      </c>
      <c r="I99" s="45">
        <v>108</v>
      </c>
      <c r="J99" s="45">
        <f t="shared" si="6"/>
        <v>404</v>
      </c>
      <c r="K99" s="45">
        <v>108</v>
      </c>
    </row>
    <row r="100" spans="1:11" ht="30" x14ac:dyDescent="0.25">
      <c r="A100" t="s">
        <v>952</v>
      </c>
      <c r="B100" s="135" t="s">
        <v>949</v>
      </c>
      <c r="C100" s="45" t="s">
        <v>812</v>
      </c>
      <c r="D100" s="45">
        <v>0</v>
      </c>
      <c r="E100" s="45">
        <v>0</v>
      </c>
      <c r="F100" s="45">
        <v>0</v>
      </c>
      <c r="G100" s="45">
        <v>284</v>
      </c>
      <c r="H100" s="45">
        <v>0</v>
      </c>
      <c r="I100" s="45">
        <v>0</v>
      </c>
      <c r="J100" s="45">
        <f t="shared" si="6"/>
        <v>284</v>
      </c>
      <c r="K100" s="45">
        <v>91</v>
      </c>
    </row>
    <row r="101" spans="1:11" ht="30" x14ac:dyDescent="0.25">
      <c r="A101" t="s">
        <v>952</v>
      </c>
      <c r="B101" s="135" t="s">
        <v>949</v>
      </c>
      <c r="C101" s="45" t="s">
        <v>815</v>
      </c>
      <c r="D101" s="45">
        <v>0</v>
      </c>
      <c r="E101" s="45">
        <v>0</v>
      </c>
      <c r="F101" s="45">
        <v>168</v>
      </c>
      <c r="G101" s="45">
        <v>78</v>
      </c>
      <c r="H101" s="45">
        <v>0</v>
      </c>
      <c r="I101" s="45">
        <v>62</v>
      </c>
      <c r="J101" s="45">
        <f t="shared" si="6"/>
        <v>308</v>
      </c>
      <c r="K101" s="45">
        <v>101</v>
      </c>
    </row>
    <row r="102" spans="1:11" x14ac:dyDescent="0.25">
      <c r="A102" s="53"/>
      <c r="B102" s="147"/>
      <c r="C102" s="148"/>
      <c r="D102" s="148">
        <f t="shared" ref="D102:K102" si="7">SUM(D82:D101)</f>
        <v>587</v>
      </c>
      <c r="E102" s="148">
        <f t="shared" si="7"/>
        <v>1029</v>
      </c>
      <c r="F102" s="148">
        <f t="shared" si="7"/>
        <v>5371</v>
      </c>
      <c r="G102" s="148">
        <f t="shared" si="7"/>
        <v>4146</v>
      </c>
      <c r="H102" s="148">
        <f t="shared" si="7"/>
        <v>5</v>
      </c>
      <c r="I102" s="148">
        <f t="shared" si="7"/>
        <v>2424</v>
      </c>
      <c r="J102" s="148">
        <f t="shared" si="7"/>
        <v>13562</v>
      </c>
      <c r="K102" s="148">
        <f t="shared" si="7"/>
        <v>4429</v>
      </c>
    </row>
    <row r="103" spans="1:11" ht="45" x14ac:dyDescent="0.25">
      <c r="A103" t="s">
        <v>953</v>
      </c>
      <c r="B103" s="135" t="s">
        <v>948</v>
      </c>
      <c r="C103" s="45" t="s">
        <v>341</v>
      </c>
      <c r="D103" s="135">
        <v>60</v>
      </c>
      <c r="E103" s="135">
        <v>61</v>
      </c>
      <c r="F103" s="135">
        <v>129</v>
      </c>
      <c r="G103" s="135">
        <v>53</v>
      </c>
      <c r="H103" s="135">
        <v>0</v>
      </c>
      <c r="I103" s="135">
        <v>133</v>
      </c>
      <c r="J103" s="135">
        <f t="shared" ref="J103:J112" si="8">SUM(D103:I103)</f>
        <v>436</v>
      </c>
      <c r="K103" s="135">
        <v>159</v>
      </c>
    </row>
    <row r="104" spans="1:11" ht="45" x14ac:dyDescent="0.25">
      <c r="A104" t="s">
        <v>953</v>
      </c>
      <c r="B104" s="135" t="s">
        <v>948</v>
      </c>
      <c r="C104" s="45" t="s">
        <v>868</v>
      </c>
      <c r="D104" s="135">
        <v>199</v>
      </c>
      <c r="E104" s="135">
        <v>86</v>
      </c>
      <c r="F104" s="135">
        <v>99</v>
      </c>
      <c r="G104" s="135">
        <v>24</v>
      </c>
      <c r="H104" s="135">
        <v>0</v>
      </c>
      <c r="I104" s="135">
        <v>160</v>
      </c>
      <c r="J104" s="135">
        <f t="shared" si="8"/>
        <v>568</v>
      </c>
      <c r="K104" s="135">
        <v>144</v>
      </c>
    </row>
    <row r="105" spans="1:11" ht="45" x14ac:dyDescent="0.25">
      <c r="A105" t="s">
        <v>953</v>
      </c>
      <c r="B105" s="135" t="s">
        <v>948</v>
      </c>
      <c r="C105" s="45" t="s">
        <v>352</v>
      </c>
      <c r="D105" s="135">
        <v>0</v>
      </c>
      <c r="E105" s="135">
        <v>278</v>
      </c>
      <c r="F105" s="135">
        <v>0</v>
      </c>
      <c r="G105" s="135">
        <v>420</v>
      </c>
      <c r="H105" s="135">
        <v>0</v>
      </c>
      <c r="I105" s="135">
        <v>0</v>
      </c>
      <c r="J105" s="135">
        <f t="shared" si="8"/>
        <v>698</v>
      </c>
      <c r="K105" s="135">
        <v>173</v>
      </c>
    </row>
    <row r="106" spans="1:11" ht="60" x14ac:dyDescent="0.25">
      <c r="A106" t="s">
        <v>953</v>
      </c>
      <c r="B106" s="135" t="s">
        <v>948</v>
      </c>
      <c r="C106" s="45" t="s">
        <v>869</v>
      </c>
      <c r="D106" s="135">
        <v>119</v>
      </c>
      <c r="E106" s="135">
        <v>62</v>
      </c>
      <c r="F106" s="135">
        <v>0</v>
      </c>
      <c r="G106" s="135">
        <v>0</v>
      </c>
      <c r="H106" s="135">
        <v>0</v>
      </c>
      <c r="I106" s="135">
        <v>0</v>
      </c>
      <c r="J106" s="135">
        <f t="shared" si="8"/>
        <v>181</v>
      </c>
      <c r="K106" s="135">
        <v>30</v>
      </c>
    </row>
    <row r="107" spans="1:11" ht="30" x14ac:dyDescent="0.25">
      <c r="A107" t="s">
        <v>953</v>
      </c>
      <c r="B107" s="135" t="s">
        <v>948</v>
      </c>
      <c r="C107" s="45" t="s">
        <v>359</v>
      </c>
      <c r="D107" s="135">
        <v>0</v>
      </c>
      <c r="E107" s="135">
        <v>0</v>
      </c>
      <c r="F107" s="135">
        <v>161</v>
      </c>
      <c r="G107" s="135">
        <v>490</v>
      </c>
      <c r="H107" s="135">
        <v>0</v>
      </c>
      <c r="I107" s="135">
        <v>271</v>
      </c>
      <c r="J107" s="135">
        <f t="shared" si="8"/>
        <v>922</v>
      </c>
      <c r="K107" s="135">
        <v>252</v>
      </c>
    </row>
    <row r="108" spans="1:11" ht="30" x14ac:dyDescent="0.25">
      <c r="A108" t="s">
        <v>953</v>
      </c>
      <c r="B108" s="135" t="s">
        <v>948</v>
      </c>
      <c r="C108" s="45" t="s">
        <v>870</v>
      </c>
      <c r="D108" s="135">
        <v>0</v>
      </c>
      <c r="E108" s="135">
        <v>0</v>
      </c>
      <c r="F108" s="135">
        <v>72</v>
      </c>
      <c r="G108" s="135">
        <v>44</v>
      </c>
      <c r="H108" s="135">
        <v>0</v>
      </c>
      <c r="I108" s="135">
        <v>0</v>
      </c>
      <c r="J108" s="135">
        <f t="shared" si="8"/>
        <v>116</v>
      </c>
      <c r="K108" s="135">
        <v>42</v>
      </c>
    </row>
    <row r="109" spans="1:11" ht="45" x14ac:dyDescent="0.25">
      <c r="A109" t="s">
        <v>953</v>
      </c>
      <c r="B109" s="135" t="s">
        <v>948</v>
      </c>
      <c r="C109" s="45" t="s">
        <v>871</v>
      </c>
      <c r="D109" s="135">
        <v>0</v>
      </c>
      <c r="E109" s="135">
        <v>0</v>
      </c>
      <c r="F109" s="135">
        <v>220</v>
      </c>
      <c r="G109" s="135">
        <v>74</v>
      </c>
      <c r="H109" s="135">
        <v>0</v>
      </c>
      <c r="I109" s="135">
        <v>72</v>
      </c>
      <c r="J109" s="135">
        <f t="shared" si="8"/>
        <v>366</v>
      </c>
      <c r="K109" s="135">
        <v>82</v>
      </c>
    </row>
    <row r="110" spans="1:11" ht="30" x14ac:dyDescent="0.25">
      <c r="A110" t="s">
        <v>953</v>
      </c>
      <c r="B110" s="135" t="s">
        <v>949</v>
      </c>
      <c r="C110" s="45" t="s">
        <v>887</v>
      </c>
      <c r="D110" s="45">
        <v>0</v>
      </c>
      <c r="E110" s="45">
        <v>0</v>
      </c>
      <c r="F110" s="45">
        <v>145</v>
      </c>
      <c r="G110" s="45">
        <v>0</v>
      </c>
      <c r="H110" s="45">
        <v>0</v>
      </c>
      <c r="I110" s="45">
        <v>0</v>
      </c>
      <c r="J110" s="45">
        <f t="shared" si="8"/>
        <v>145</v>
      </c>
      <c r="K110" s="45">
        <v>51</v>
      </c>
    </row>
    <row r="111" spans="1:11" ht="45" x14ac:dyDescent="0.25">
      <c r="A111" t="s">
        <v>953</v>
      </c>
      <c r="B111" s="135" t="s">
        <v>949</v>
      </c>
      <c r="C111" s="45" t="s">
        <v>888</v>
      </c>
      <c r="D111" s="45">
        <v>0</v>
      </c>
      <c r="E111" s="45">
        <v>0</v>
      </c>
      <c r="F111" s="45">
        <v>90</v>
      </c>
      <c r="G111" s="45">
        <v>49</v>
      </c>
      <c r="H111" s="45">
        <v>0</v>
      </c>
      <c r="I111" s="45">
        <v>0</v>
      </c>
      <c r="J111" s="45">
        <f t="shared" si="8"/>
        <v>139</v>
      </c>
      <c r="K111" s="45">
        <v>0</v>
      </c>
    </row>
    <row r="112" spans="1:11" ht="45" x14ac:dyDescent="0.25">
      <c r="A112" t="s">
        <v>953</v>
      </c>
      <c r="B112" s="135" t="s">
        <v>949</v>
      </c>
      <c r="C112" s="45" t="s">
        <v>745</v>
      </c>
      <c r="D112" s="45">
        <v>0</v>
      </c>
      <c r="E112" s="45">
        <v>0</v>
      </c>
      <c r="F112" s="45">
        <v>0</v>
      </c>
      <c r="G112" s="45">
        <v>118</v>
      </c>
      <c r="H112" s="45">
        <v>0</v>
      </c>
      <c r="I112" s="45">
        <v>0</v>
      </c>
      <c r="J112" s="45">
        <f t="shared" si="8"/>
        <v>118</v>
      </c>
      <c r="K112" s="45">
        <v>36</v>
      </c>
    </row>
    <row r="113" spans="1:11" x14ac:dyDescent="0.25">
      <c r="A113" s="53"/>
      <c r="B113" s="147"/>
      <c r="C113" s="148"/>
      <c r="D113" s="148">
        <f t="shared" ref="D113:K113" si="9">SUM(D103:D112)</f>
        <v>378</v>
      </c>
      <c r="E113" s="148">
        <f t="shared" si="9"/>
        <v>487</v>
      </c>
      <c r="F113" s="148">
        <f t="shared" si="9"/>
        <v>916</v>
      </c>
      <c r="G113" s="148">
        <f t="shared" si="9"/>
        <v>1272</v>
      </c>
      <c r="H113" s="148">
        <f t="shared" si="9"/>
        <v>0</v>
      </c>
      <c r="I113" s="148">
        <f t="shared" si="9"/>
        <v>636</v>
      </c>
      <c r="J113" s="148">
        <f t="shared" si="9"/>
        <v>3689</v>
      </c>
      <c r="K113" s="148">
        <f t="shared" si="9"/>
        <v>969</v>
      </c>
    </row>
    <row r="114" spans="1:11" ht="45" x14ac:dyDescent="0.25">
      <c r="A114" t="s">
        <v>954</v>
      </c>
      <c r="B114" s="135" t="s">
        <v>948</v>
      </c>
      <c r="C114" s="45" t="s">
        <v>376</v>
      </c>
      <c r="D114" s="135">
        <v>147</v>
      </c>
      <c r="E114" s="135">
        <v>0</v>
      </c>
      <c r="F114" s="135">
        <v>71</v>
      </c>
      <c r="G114" s="135">
        <v>64</v>
      </c>
      <c r="H114" s="135">
        <v>0</v>
      </c>
      <c r="I114" s="135">
        <v>349</v>
      </c>
      <c r="J114" s="135">
        <f>SUM(D114:I114)</f>
        <v>631</v>
      </c>
      <c r="K114" s="135">
        <v>284</v>
      </c>
    </row>
    <row r="115" spans="1:11" ht="30" x14ac:dyDescent="0.25">
      <c r="A115" t="s">
        <v>954</v>
      </c>
      <c r="B115" s="135" t="s">
        <v>948</v>
      </c>
      <c r="C115" s="45" t="s">
        <v>381</v>
      </c>
      <c r="D115" s="135">
        <v>90</v>
      </c>
      <c r="E115" s="135">
        <v>0</v>
      </c>
      <c r="F115" s="135">
        <v>144</v>
      </c>
      <c r="G115" s="135">
        <v>36</v>
      </c>
      <c r="H115" s="135">
        <v>0</v>
      </c>
      <c r="I115" s="135">
        <v>218</v>
      </c>
      <c r="J115" s="135">
        <f>SUM(D115:I115)</f>
        <v>488</v>
      </c>
      <c r="K115" s="135">
        <v>148</v>
      </c>
    </row>
    <row r="116" spans="1:11" ht="30" x14ac:dyDescent="0.25">
      <c r="A116" t="s">
        <v>954</v>
      </c>
      <c r="B116" s="135" t="s">
        <v>948</v>
      </c>
      <c r="C116" s="45" t="s">
        <v>382</v>
      </c>
      <c r="D116" s="135">
        <v>0</v>
      </c>
      <c r="E116" s="135">
        <v>299</v>
      </c>
      <c r="F116" s="135">
        <v>0</v>
      </c>
      <c r="G116" s="135">
        <v>219</v>
      </c>
      <c r="H116" s="135">
        <v>0</v>
      </c>
      <c r="I116" s="135">
        <v>0</v>
      </c>
      <c r="J116" s="135">
        <f>SUM(D116:I116)</f>
        <v>518</v>
      </c>
      <c r="K116" s="135">
        <v>153</v>
      </c>
    </row>
    <row r="117" spans="1:11" x14ac:dyDescent="0.25">
      <c r="A117" s="53"/>
      <c r="B117" s="147"/>
      <c r="C117" s="148"/>
      <c r="D117" s="147">
        <f t="shared" ref="D117:K117" si="10">SUM(D114:D116)</f>
        <v>237</v>
      </c>
      <c r="E117" s="147">
        <f t="shared" si="10"/>
        <v>299</v>
      </c>
      <c r="F117" s="147">
        <f t="shared" si="10"/>
        <v>215</v>
      </c>
      <c r="G117" s="147">
        <f t="shared" si="10"/>
        <v>319</v>
      </c>
      <c r="H117" s="147">
        <f t="shared" si="10"/>
        <v>0</v>
      </c>
      <c r="I117" s="147">
        <f t="shared" si="10"/>
        <v>567</v>
      </c>
      <c r="J117" s="147">
        <f t="shared" si="10"/>
        <v>1637</v>
      </c>
      <c r="K117" s="147">
        <f t="shared" si="10"/>
        <v>585</v>
      </c>
    </row>
    <row r="118" spans="1:11" ht="45" x14ac:dyDescent="0.25">
      <c r="A118" t="s">
        <v>956</v>
      </c>
      <c r="B118" s="135" t="s">
        <v>948</v>
      </c>
      <c r="C118" s="45" t="s">
        <v>399</v>
      </c>
      <c r="D118" s="135">
        <v>170</v>
      </c>
      <c r="E118" s="135">
        <v>26</v>
      </c>
      <c r="F118" s="135">
        <v>0</v>
      </c>
      <c r="G118" s="135">
        <v>0</v>
      </c>
      <c r="H118" s="135">
        <v>0</v>
      </c>
      <c r="I118" s="135">
        <v>0</v>
      </c>
      <c r="J118" s="135">
        <f t="shared" ref="J118:J140" si="11">SUM(D118:I118)</f>
        <v>196</v>
      </c>
      <c r="K118" s="135">
        <v>58</v>
      </c>
    </row>
    <row r="119" spans="1:11" ht="30" x14ac:dyDescent="0.25">
      <c r="A119" t="s">
        <v>956</v>
      </c>
      <c r="B119" s="135" t="s">
        <v>948</v>
      </c>
      <c r="C119" s="45" t="s">
        <v>402</v>
      </c>
      <c r="D119" s="135">
        <v>243</v>
      </c>
      <c r="E119" s="135">
        <v>0</v>
      </c>
      <c r="F119" s="135">
        <v>32</v>
      </c>
      <c r="G119" s="135">
        <v>0</v>
      </c>
      <c r="H119" s="135">
        <v>0</v>
      </c>
      <c r="I119" s="135">
        <v>36</v>
      </c>
      <c r="J119" s="135">
        <f t="shared" si="11"/>
        <v>311</v>
      </c>
      <c r="K119" s="135">
        <v>89</v>
      </c>
    </row>
    <row r="120" spans="1:11" ht="30" x14ac:dyDescent="0.25">
      <c r="A120" t="s">
        <v>956</v>
      </c>
      <c r="B120" s="135" t="s">
        <v>948</v>
      </c>
      <c r="C120" s="45" t="s">
        <v>408</v>
      </c>
      <c r="D120" s="135">
        <v>210</v>
      </c>
      <c r="E120" s="135">
        <v>0</v>
      </c>
      <c r="F120" s="135">
        <v>152</v>
      </c>
      <c r="G120" s="135">
        <v>27</v>
      </c>
      <c r="H120" s="135">
        <v>0</v>
      </c>
      <c r="I120" s="135">
        <v>260</v>
      </c>
      <c r="J120" s="135">
        <f t="shared" si="11"/>
        <v>649</v>
      </c>
      <c r="K120" s="135">
        <v>206</v>
      </c>
    </row>
    <row r="121" spans="1:11" ht="60" x14ac:dyDescent="0.25">
      <c r="A121" t="s">
        <v>956</v>
      </c>
      <c r="B121" s="135" t="s">
        <v>948</v>
      </c>
      <c r="C121" s="45" t="s">
        <v>412</v>
      </c>
      <c r="D121" s="135">
        <v>146</v>
      </c>
      <c r="E121" s="135">
        <v>0</v>
      </c>
      <c r="F121" s="135">
        <v>421</v>
      </c>
      <c r="G121" s="135">
        <v>142</v>
      </c>
      <c r="H121" s="135">
        <v>83</v>
      </c>
      <c r="I121" s="135">
        <v>452</v>
      </c>
      <c r="J121" s="135">
        <f t="shared" si="11"/>
        <v>1244</v>
      </c>
      <c r="K121" s="135">
        <v>318</v>
      </c>
    </row>
    <row r="122" spans="1:11" x14ac:dyDescent="0.25">
      <c r="A122" t="s">
        <v>956</v>
      </c>
      <c r="B122" s="135" t="s">
        <v>948</v>
      </c>
      <c r="C122" s="45" t="s">
        <v>419</v>
      </c>
      <c r="D122" s="135">
        <v>286</v>
      </c>
      <c r="E122" s="135">
        <v>93</v>
      </c>
      <c r="F122" s="135">
        <v>685</v>
      </c>
      <c r="G122" s="135">
        <v>196</v>
      </c>
      <c r="H122" s="135">
        <v>0</v>
      </c>
      <c r="I122" s="135">
        <v>1103</v>
      </c>
      <c r="J122" s="135">
        <f t="shared" si="11"/>
        <v>2363</v>
      </c>
      <c r="K122" s="135">
        <v>792</v>
      </c>
    </row>
    <row r="123" spans="1:11" ht="30" x14ac:dyDescent="0.25">
      <c r="A123" t="s">
        <v>956</v>
      </c>
      <c r="B123" s="135" t="s">
        <v>948</v>
      </c>
      <c r="C123" s="45" t="s">
        <v>872</v>
      </c>
      <c r="D123" s="135">
        <v>168</v>
      </c>
      <c r="E123" s="135">
        <v>0</v>
      </c>
      <c r="F123" s="135">
        <v>1232</v>
      </c>
      <c r="G123" s="135">
        <v>491</v>
      </c>
      <c r="H123" s="135">
        <v>0</v>
      </c>
      <c r="I123" s="135">
        <v>803</v>
      </c>
      <c r="J123" s="135">
        <f t="shared" si="11"/>
        <v>2694</v>
      </c>
      <c r="K123" s="135">
        <v>956</v>
      </c>
    </row>
    <row r="124" spans="1:11" ht="30" x14ac:dyDescent="0.25">
      <c r="A124" t="s">
        <v>956</v>
      </c>
      <c r="B124" s="135" t="s">
        <v>948</v>
      </c>
      <c r="C124" s="45" t="s">
        <v>427</v>
      </c>
      <c r="D124" s="45">
        <v>0</v>
      </c>
      <c r="E124" s="45">
        <v>506</v>
      </c>
      <c r="F124" s="45">
        <v>0</v>
      </c>
      <c r="G124" s="45">
        <v>470</v>
      </c>
      <c r="H124" s="45">
        <v>0</v>
      </c>
      <c r="I124" s="45">
        <v>0</v>
      </c>
      <c r="J124" s="45">
        <f t="shared" si="11"/>
        <v>976</v>
      </c>
      <c r="K124" s="45">
        <v>288</v>
      </c>
    </row>
    <row r="125" spans="1:11" ht="45" x14ac:dyDescent="0.25">
      <c r="A125" t="s">
        <v>956</v>
      </c>
      <c r="B125" s="135" t="s">
        <v>948</v>
      </c>
      <c r="C125" s="45" t="s">
        <v>428</v>
      </c>
      <c r="D125" s="45">
        <v>170</v>
      </c>
      <c r="E125" s="45">
        <v>14</v>
      </c>
      <c r="F125" s="45">
        <v>0</v>
      </c>
      <c r="G125" s="45">
        <v>0</v>
      </c>
      <c r="H125" s="45">
        <v>0</v>
      </c>
      <c r="I125" s="45">
        <v>0</v>
      </c>
      <c r="J125" s="45">
        <f t="shared" si="11"/>
        <v>184</v>
      </c>
      <c r="K125" s="45">
        <v>45</v>
      </c>
    </row>
    <row r="126" spans="1:11" ht="30" x14ac:dyDescent="0.25">
      <c r="A126" t="s">
        <v>956</v>
      </c>
      <c r="B126" s="135" t="s">
        <v>948</v>
      </c>
      <c r="C126" s="45" t="s">
        <v>435</v>
      </c>
      <c r="D126" s="45">
        <v>0</v>
      </c>
      <c r="E126" s="45">
        <v>0</v>
      </c>
      <c r="F126" s="45">
        <v>0</v>
      </c>
      <c r="G126" s="45">
        <v>1489</v>
      </c>
      <c r="H126" s="45">
        <v>0</v>
      </c>
      <c r="I126" s="45">
        <v>0</v>
      </c>
      <c r="J126" s="45">
        <f t="shared" si="11"/>
        <v>1489</v>
      </c>
      <c r="K126" s="45">
        <v>540</v>
      </c>
    </row>
    <row r="127" spans="1:11" ht="45" x14ac:dyDescent="0.25">
      <c r="A127" t="s">
        <v>956</v>
      </c>
      <c r="B127" s="135" t="s">
        <v>948</v>
      </c>
      <c r="C127" s="45" t="s">
        <v>873</v>
      </c>
      <c r="D127" s="45">
        <v>0</v>
      </c>
      <c r="E127" s="45">
        <v>0</v>
      </c>
      <c r="F127" s="45">
        <v>107</v>
      </c>
      <c r="G127" s="45">
        <v>33</v>
      </c>
      <c r="H127" s="45">
        <v>0</v>
      </c>
      <c r="I127" s="45">
        <v>89</v>
      </c>
      <c r="J127" s="45">
        <f t="shared" si="11"/>
        <v>229</v>
      </c>
      <c r="K127" s="45">
        <v>79</v>
      </c>
    </row>
    <row r="128" spans="1:11" ht="30" x14ac:dyDescent="0.25">
      <c r="A128" t="s">
        <v>956</v>
      </c>
      <c r="B128" s="135" t="s">
        <v>948</v>
      </c>
      <c r="C128" s="45" t="s">
        <v>874</v>
      </c>
      <c r="D128" s="45">
        <v>0</v>
      </c>
      <c r="E128" s="45">
        <v>0</v>
      </c>
      <c r="F128" s="45">
        <v>412</v>
      </c>
      <c r="G128" s="45">
        <v>224</v>
      </c>
      <c r="H128" s="45">
        <v>0</v>
      </c>
      <c r="I128" s="45">
        <v>203</v>
      </c>
      <c r="J128" s="45">
        <f t="shared" si="11"/>
        <v>839</v>
      </c>
      <c r="K128" s="45">
        <v>319</v>
      </c>
    </row>
    <row r="129" spans="1:11" ht="30" x14ac:dyDescent="0.25">
      <c r="A129" t="s">
        <v>956</v>
      </c>
      <c r="B129" s="135" t="s">
        <v>948</v>
      </c>
      <c r="C129" s="45" t="s">
        <v>447</v>
      </c>
      <c r="D129" s="45">
        <v>0</v>
      </c>
      <c r="E129" s="45">
        <v>0</v>
      </c>
      <c r="F129" s="45">
        <v>0</v>
      </c>
      <c r="G129" s="45">
        <v>3211</v>
      </c>
      <c r="H129" s="45">
        <v>0</v>
      </c>
      <c r="I129" s="45">
        <v>0</v>
      </c>
      <c r="J129" s="45">
        <f t="shared" si="11"/>
        <v>3211</v>
      </c>
      <c r="K129" s="45">
        <v>1003</v>
      </c>
    </row>
    <row r="130" spans="1:11" ht="45" x14ac:dyDescent="0.25">
      <c r="A130" t="s">
        <v>956</v>
      </c>
      <c r="B130" s="135" t="s">
        <v>948</v>
      </c>
      <c r="C130" s="45" t="s">
        <v>450</v>
      </c>
      <c r="D130" s="45">
        <v>0</v>
      </c>
      <c r="E130" s="45">
        <v>0</v>
      </c>
      <c r="F130" s="45">
        <v>0</v>
      </c>
      <c r="G130" s="45">
        <v>305</v>
      </c>
      <c r="H130" s="45">
        <v>0</v>
      </c>
      <c r="I130" s="45">
        <v>0</v>
      </c>
      <c r="J130" s="45">
        <f t="shared" si="11"/>
        <v>305</v>
      </c>
      <c r="K130" s="45">
        <v>94</v>
      </c>
    </row>
    <row r="131" spans="1:11" ht="45" x14ac:dyDescent="0.25">
      <c r="A131" t="s">
        <v>956</v>
      </c>
      <c r="B131" s="135" t="s">
        <v>948</v>
      </c>
      <c r="C131" s="45" t="s">
        <v>456</v>
      </c>
      <c r="D131" s="45">
        <v>0</v>
      </c>
      <c r="E131" s="45">
        <v>0</v>
      </c>
      <c r="F131" s="45">
        <v>1729</v>
      </c>
      <c r="G131" s="45">
        <v>677</v>
      </c>
      <c r="H131" s="45">
        <v>0</v>
      </c>
      <c r="I131" s="45">
        <v>237</v>
      </c>
      <c r="J131" s="45">
        <f t="shared" si="11"/>
        <v>2643</v>
      </c>
      <c r="K131" s="45">
        <v>878</v>
      </c>
    </row>
    <row r="132" spans="1:11" ht="30" x14ac:dyDescent="0.25">
      <c r="A132" t="s">
        <v>956</v>
      </c>
      <c r="B132" s="135" t="s">
        <v>948</v>
      </c>
      <c r="C132" s="45" t="s">
        <v>464</v>
      </c>
      <c r="D132" s="45">
        <v>0</v>
      </c>
      <c r="E132" s="45">
        <v>0</v>
      </c>
      <c r="F132" s="45">
        <v>1226</v>
      </c>
      <c r="G132" s="45">
        <v>353</v>
      </c>
      <c r="H132" s="45">
        <v>0</v>
      </c>
      <c r="I132" s="45">
        <v>0</v>
      </c>
      <c r="J132" s="45">
        <f t="shared" si="11"/>
        <v>1579</v>
      </c>
      <c r="K132" s="45">
        <v>515</v>
      </c>
    </row>
    <row r="133" spans="1:11" ht="45" x14ac:dyDescent="0.25">
      <c r="A133" t="s">
        <v>956</v>
      </c>
      <c r="B133" s="135" t="s">
        <v>948</v>
      </c>
      <c r="C133" s="45" t="s">
        <v>467</v>
      </c>
      <c r="D133" s="45">
        <v>0</v>
      </c>
      <c r="E133" s="45">
        <v>0</v>
      </c>
      <c r="F133" s="45">
        <v>1203</v>
      </c>
      <c r="G133" s="45">
        <v>334</v>
      </c>
      <c r="H133" s="45">
        <v>0</v>
      </c>
      <c r="I133" s="45">
        <v>0</v>
      </c>
      <c r="J133" s="45">
        <f t="shared" si="11"/>
        <v>1537</v>
      </c>
      <c r="K133" s="45">
        <v>533</v>
      </c>
    </row>
    <row r="134" spans="1:11" ht="30" x14ac:dyDescent="0.25">
      <c r="A134" t="s">
        <v>956</v>
      </c>
      <c r="B134" s="135" t="s">
        <v>948</v>
      </c>
      <c r="C134" s="45" t="s">
        <v>472</v>
      </c>
      <c r="D134" s="45">
        <v>0</v>
      </c>
      <c r="E134" s="45">
        <v>0</v>
      </c>
      <c r="F134" s="45">
        <v>387</v>
      </c>
      <c r="G134" s="45">
        <v>236</v>
      </c>
      <c r="H134" s="45">
        <v>0</v>
      </c>
      <c r="I134" s="45">
        <v>0</v>
      </c>
      <c r="J134" s="45">
        <f t="shared" si="11"/>
        <v>623</v>
      </c>
      <c r="K134" s="45">
        <v>143</v>
      </c>
    </row>
    <row r="135" spans="1:11" ht="45" x14ac:dyDescent="0.25">
      <c r="A135" t="s">
        <v>956</v>
      </c>
      <c r="B135" s="135" t="s">
        <v>948</v>
      </c>
      <c r="C135" s="45" t="s">
        <v>487</v>
      </c>
      <c r="D135" s="45">
        <v>0</v>
      </c>
      <c r="E135" s="45">
        <v>0</v>
      </c>
      <c r="F135" s="45">
        <v>1949</v>
      </c>
      <c r="G135" s="45">
        <v>689</v>
      </c>
      <c r="H135" s="45">
        <v>0</v>
      </c>
      <c r="I135" s="45">
        <v>1357</v>
      </c>
      <c r="J135" s="45">
        <f t="shared" si="11"/>
        <v>3995</v>
      </c>
      <c r="K135" s="45">
        <v>1338</v>
      </c>
    </row>
    <row r="136" spans="1:11" ht="30" x14ac:dyDescent="0.25">
      <c r="A136" t="s">
        <v>956</v>
      </c>
      <c r="B136" s="135" t="s">
        <v>948</v>
      </c>
      <c r="C136" s="45" t="s">
        <v>490</v>
      </c>
      <c r="D136" s="45">
        <v>0</v>
      </c>
      <c r="E136" s="45">
        <v>0</v>
      </c>
      <c r="F136" s="45">
        <v>553</v>
      </c>
      <c r="G136" s="45">
        <v>194</v>
      </c>
      <c r="H136" s="45">
        <v>0</v>
      </c>
      <c r="I136" s="45">
        <v>708</v>
      </c>
      <c r="J136" s="45">
        <f t="shared" si="11"/>
        <v>1455</v>
      </c>
      <c r="K136" s="45">
        <v>472</v>
      </c>
    </row>
    <row r="137" spans="1:11" ht="30" x14ac:dyDescent="0.25">
      <c r="A137" t="s">
        <v>956</v>
      </c>
      <c r="B137" s="135" t="s">
        <v>949</v>
      </c>
      <c r="C137" s="45" t="s">
        <v>754</v>
      </c>
      <c r="D137" s="45">
        <v>0</v>
      </c>
      <c r="E137" s="45">
        <v>0</v>
      </c>
      <c r="F137" s="45">
        <v>0</v>
      </c>
      <c r="G137" s="45">
        <v>270</v>
      </c>
      <c r="H137" s="45">
        <v>0</v>
      </c>
      <c r="I137" s="45">
        <v>0</v>
      </c>
      <c r="J137" s="45">
        <f t="shared" si="11"/>
        <v>270</v>
      </c>
      <c r="K137" s="45">
        <v>68</v>
      </c>
    </row>
    <row r="138" spans="1:11" ht="30" x14ac:dyDescent="0.25">
      <c r="A138" t="s">
        <v>956</v>
      </c>
      <c r="B138" s="135" t="s">
        <v>949</v>
      </c>
      <c r="C138" s="45" t="s">
        <v>757</v>
      </c>
      <c r="D138" s="45">
        <v>0</v>
      </c>
      <c r="E138" s="45">
        <v>0</v>
      </c>
      <c r="F138" s="45">
        <v>275</v>
      </c>
      <c r="G138" s="45">
        <v>150</v>
      </c>
      <c r="H138" s="45">
        <v>0</v>
      </c>
      <c r="I138" s="45">
        <v>250</v>
      </c>
      <c r="J138" s="45">
        <f t="shared" si="11"/>
        <v>675</v>
      </c>
      <c r="K138" s="45">
        <v>198</v>
      </c>
    </row>
    <row r="139" spans="1:11" ht="30" x14ac:dyDescent="0.25">
      <c r="A139" t="s">
        <v>956</v>
      </c>
      <c r="B139" s="135" t="s">
        <v>949</v>
      </c>
      <c r="C139" s="45" t="s">
        <v>759</v>
      </c>
      <c r="D139" s="45">
        <v>0</v>
      </c>
      <c r="E139" s="45">
        <v>0</v>
      </c>
      <c r="F139" s="45">
        <v>187</v>
      </c>
      <c r="G139" s="45">
        <v>266</v>
      </c>
      <c r="H139" s="45">
        <v>0</v>
      </c>
      <c r="I139" s="45">
        <v>11</v>
      </c>
      <c r="J139" s="45">
        <f t="shared" si="11"/>
        <v>464</v>
      </c>
      <c r="K139" s="45">
        <v>118</v>
      </c>
    </row>
    <row r="140" spans="1:11" ht="30" x14ac:dyDescent="0.25">
      <c r="A140" t="s">
        <v>956</v>
      </c>
      <c r="B140" s="135" t="s">
        <v>949</v>
      </c>
      <c r="C140" s="45" t="s">
        <v>889</v>
      </c>
      <c r="D140" s="45">
        <v>0</v>
      </c>
      <c r="E140" s="45">
        <v>0</v>
      </c>
      <c r="F140" s="45">
        <v>176</v>
      </c>
      <c r="G140" s="45">
        <v>75</v>
      </c>
      <c r="H140" s="45">
        <v>0</v>
      </c>
      <c r="I140" s="45">
        <v>216</v>
      </c>
      <c r="J140" s="45">
        <f t="shared" si="11"/>
        <v>467</v>
      </c>
      <c r="K140" s="45">
        <v>176</v>
      </c>
    </row>
    <row r="141" spans="1:11" x14ac:dyDescent="0.25">
      <c r="A141" s="53"/>
      <c r="B141" s="147"/>
      <c r="C141" s="148"/>
      <c r="D141" s="148">
        <f t="shared" ref="D141:K141" si="12">SUM(D118:D140)</f>
        <v>1393</v>
      </c>
      <c r="E141" s="148">
        <f t="shared" si="12"/>
        <v>639</v>
      </c>
      <c r="F141" s="148">
        <f t="shared" si="12"/>
        <v>10726</v>
      </c>
      <c r="G141" s="148">
        <f t="shared" si="12"/>
        <v>9832</v>
      </c>
      <c r="H141" s="148">
        <f t="shared" si="12"/>
        <v>83</v>
      </c>
      <c r="I141" s="148">
        <f t="shared" si="12"/>
        <v>5725</v>
      </c>
      <c r="J141" s="148">
        <f t="shared" si="12"/>
        <v>28398</v>
      </c>
      <c r="K141" s="148">
        <f t="shared" si="12"/>
        <v>9226</v>
      </c>
    </row>
    <row r="142" spans="1:11" ht="30" x14ac:dyDescent="0.25">
      <c r="A142" t="s">
        <v>955</v>
      </c>
      <c r="B142" s="135" t="s">
        <v>948</v>
      </c>
      <c r="C142" s="45" t="s">
        <v>389</v>
      </c>
      <c r="D142" s="135">
        <v>143</v>
      </c>
      <c r="E142" s="135">
        <v>0</v>
      </c>
      <c r="F142" s="135">
        <v>71</v>
      </c>
      <c r="G142" s="135">
        <v>37</v>
      </c>
      <c r="H142" s="135">
        <v>0</v>
      </c>
      <c r="I142" s="135">
        <v>132</v>
      </c>
      <c r="J142" s="135">
        <f>SUM(D142:I142)</f>
        <v>383</v>
      </c>
      <c r="K142" s="135">
        <v>115</v>
      </c>
    </row>
    <row r="143" spans="1:11" ht="30" x14ac:dyDescent="0.25">
      <c r="A143" t="s">
        <v>955</v>
      </c>
      <c r="B143" s="135" t="s">
        <v>948</v>
      </c>
      <c r="C143" s="45" t="s">
        <v>392</v>
      </c>
      <c r="D143" s="135">
        <v>0</v>
      </c>
      <c r="E143" s="135">
        <v>338</v>
      </c>
      <c r="F143" s="135">
        <v>0</v>
      </c>
      <c r="G143" s="135">
        <v>239</v>
      </c>
      <c r="H143" s="135">
        <v>0</v>
      </c>
      <c r="I143" s="135">
        <v>0</v>
      </c>
      <c r="J143" s="135">
        <f>SUM(D143:I143)</f>
        <v>577</v>
      </c>
      <c r="K143" s="135">
        <v>159</v>
      </c>
    </row>
    <row r="144" spans="1:11" x14ac:dyDescent="0.25">
      <c r="A144" t="s">
        <v>955</v>
      </c>
      <c r="B144" s="135" t="s">
        <v>948</v>
      </c>
      <c r="C144" s="45" t="s">
        <v>398</v>
      </c>
      <c r="D144" s="135">
        <v>0</v>
      </c>
      <c r="E144" s="135">
        <v>0</v>
      </c>
      <c r="F144" s="135">
        <v>306</v>
      </c>
      <c r="G144" s="135">
        <v>554</v>
      </c>
      <c r="H144" s="135">
        <v>0</v>
      </c>
      <c r="I144" s="135">
        <v>344</v>
      </c>
      <c r="J144" s="135">
        <f>SUM(D144:I144)</f>
        <v>1204</v>
      </c>
      <c r="K144" s="135">
        <v>423</v>
      </c>
    </row>
    <row r="145" spans="1:11" ht="45" x14ac:dyDescent="0.25">
      <c r="A145" t="s">
        <v>955</v>
      </c>
      <c r="B145" s="135" t="s">
        <v>949</v>
      </c>
      <c r="C145" s="45" t="s">
        <v>752</v>
      </c>
      <c r="D145" s="45">
        <v>0</v>
      </c>
      <c r="E145" s="45">
        <v>0</v>
      </c>
      <c r="F145" s="45">
        <v>99</v>
      </c>
      <c r="G145" s="45">
        <v>51</v>
      </c>
      <c r="H145" s="45">
        <v>0</v>
      </c>
      <c r="I145" s="45">
        <v>0</v>
      </c>
      <c r="J145" s="45">
        <f>SUM(D145:I145)</f>
        <v>150</v>
      </c>
      <c r="K145" s="45">
        <v>58</v>
      </c>
    </row>
    <row r="146" spans="1:11" x14ac:dyDescent="0.25">
      <c r="A146" s="53"/>
      <c r="B146" s="147"/>
      <c r="C146" s="148"/>
      <c r="D146" s="148">
        <f t="shared" ref="D146:K146" si="13">SUM(D142:D145)</f>
        <v>143</v>
      </c>
      <c r="E146" s="148">
        <f t="shared" si="13"/>
        <v>338</v>
      </c>
      <c r="F146" s="148">
        <f t="shared" si="13"/>
        <v>476</v>
      </c>
      <c r="G146" s="148">
        <f t="shared" si="13"/>
        <v>881</v>
      </c>
      <c r="H146" s="148">
        <f t="shared" si="13"/>
        <v>0</v>
      </c>
      <c r="I146" s="148">
        <f t="shared" si="13"/>
        <v>476</v>
      </c>
      <c r="J146" s="148">
        <f t="shared" si="13"/>
        <v>2314</v>
      </c>
      <c r="K146" s="148">
        <f t="shared" si="13"/>
        <v>755</v>
      </c>
    </row>
    <row r="147" spans="1:11" ht="30" x14ac:dyDescent="0.25">
      <c r="A147" t="s">
        <v>951</v>
      </c>
      <c r="B147" s="135" t="s">
        <v>948</v>
      </c>
      <c r="C147" s="45" t="s">
        <v>854</v>
      </c>
      <c r="D147" s="135">
        <v>234</v>
      </c>
      <c r="E147" s="135">
        <v>0</v>
      </c>
      <c r="F147" s="135">
        <v>342</v>
      </c>
      <c r="G147" s="135">
        <v>33</v>
      </c>
      <c r="H147" s="135">
        <v>0</v>
      </c>
      <c r="I147" s="135">
        <v>126</v>
      </c>
      <c r="J147" s="135">
        <f t="shared" ref="J147:J159" si="14">SUM(D147:I147)</f>
        <v>735</v>
      </c>
      <c r="K147" s="135">
        <v>209</v>
      </c>
    </row>
    <row r="148" spans="1:11" ht="30" x14ac:dyDescent="0.25">
      <c r="A148" t="s">
        <v>951</v>
      </c>
      <c r="B148" s="135" t="s">
        <v>948</v>
      </c>
      <c r="C148" s="45" t="s">
        <v>115</v>
      </c>
      <c r="D148" s="135">
        <v>258</v>
      </c>
      <c r="E148" s="135">
        <v>95</v>
      </c>
      <c r="F148" s="135">
        <v>339</v>
      </c>
      <c r="G148" s="135">
        <v>56</v>
      </c>
      <c r="H148" s="135">
        <v>0</v>
      </c>
      <c r="I148" s="135">
        <v>479</v>
      </c>
      <c r="J148" s="135">
        <f t="shared" si="14"/>
        <v>1227</v>
      </c>
      <c r="K148" s="135">
        <v>382</v>
      </c>
    </row>
    <row r="149" spans="1:11" ht="45" x14ac:dyDescent="0.25">
      <c r="A149" t="s">
        <v>951</v>
      </c>
      <c r="B149" s="135" t="s">
        <v>948</v>
      </c>
      <c r="C149" s="45" t="s">
        <v>855</v>
      </c>
      <c r="D149" s="135">
        <v>137</v>
      </c>
      <c r="E149" s="135">
        <v>0</v>
      </c>
      <c r="F149" s="135">
        <v>121</v>
      </c>
      <c r="G149" s="135">
        <v>38</v>
      </c>
      <c r="H149" s="135">
        <v>0</v>
      </c>
      <c r="I149" s="135">
        <v>66</v>
      </c>
      <c r="J149" s="135">
        <f t="shared" si="14"/>
        <v>362</v>
      </c>
      <c r="K149" s="135">
        <v>93</v>
      </c>
    </row>
    <row r="150" spans="1:11" ht="30" x14ac:dyDescent="0.25">
      <c r="A150" t="s">
        <v>951</v>
      </c>
      <c r="B150" s="135" t="s">
        <v>948</v>
      </c>
      <c r="C150" s="45" t="s">
        <v>154</v>
      </c>
      <c r="D150" s="135">
        <v>0</v>
      </c>
      <c r="E150" s="135">
        <v>231</v>
      </c>
      <c r="F150" s="135">
        <v>0</v>
      </c>
      <c r="G150" s="135">
        <v>300</v>
      </c>
      <c r="H150" s="135">
        <v>0</v>
      </c>
      <c r="I150" s="135">
        <v>0</v>
      </c>
      <c r="J150" s="135">
        <f t="shared" si="14"/>
        <v>531</v>
      </c>
      <c r="K150" s="135">
        <v>163</v>
      </c>
    </row>
    <row r="151" spans="1:11" ht="30" x14ac:dyDescent="0.25">
      <c r="A151" t="s">
        <v>951</v>
      </c>
      <c r="B151" s="135" t="s">
        <v>948</v>
      </c>
      <c r="C151" s="45" t="s">
        <v>159</v>
      </c>
      <c r="D151" s="135">
        <v>0</v>
      </c>
      <c r="E151" s="135">
        <v>214</v>
      </c>
      <c r="F151" s="135">
        <v>0</v>
      </c>
      <c r="G151" s="135">
        <v>401</v>
      </c>
      <c r="H151" s="135">
        <v>0</v>
      </c>
      <c r="I151" s="135">
        <v>0</v>
      </c>
      <c r="J151" s="135">
        <f t="shared" si="14"/>
        <v>615</v>
      </c>
      <c r="K151" s="135">
        <v>186</v>
      </c>
    </row>
    <row r="152" spans="1:11" ht="30" x14ac:dyDescent="0.25">
      <c r="A152" t="s">
        <v>951</v>
      </c>
      <c r="B152" s="135" t="s">
        <v>948</v>
      </c>
      <c r="C152" s="45" t="s">
        <v>858</v>
      </c>
      <c r="D152" s="135">
        <v>111</v>
      </c>
      <c r="E152" s="135">
        <v>13</v>
      </c>
      <c r="F152" s="135">
        <v>0</v>
      </c>
      <c r="G152" s="135">
        <v>0</v>
      </c>
      <c r="H152" s="135">
        <v>0</v>
      </c>
      <c r="I152" s="135">
        <v>105</v>
      </c>
      <c r="J152" s="135">
        <f t="shared" si="14"/>
        <v>229</v>
      </c>
      <c r="K152" s="135">
        <v>82</v>
      </c>
    </row>
    <row r="153" spans="1:11" ht="30" x14ac:dyDescent="0.25">
      <c r="A153" t="s">
        <v>951</v>
      </c>
      <c r="B153" s="135" t="s">
        <v>948</v>
      </c>
      <c r="C153" s="45" t="s">
        <v>865</v>
      </c>
      <c r="D153" s="135">
        <v>0</v>
      </c>
      <c r="E153" s="135">
        <v>0</v>
      </c>
      <c r="F153" s="135">
        <v>75</v>
      </c>
      <c r="G153" s="135">
        <v>78</v>
      </c>
      <c r="H153" s="135">
        <v>0</v>
      </c>
      <c r="I153" s="135">
        <v>0</v>
      </c>
      <c r="J153" s="135">
        <f t="shared" si="14"/>
        <v>153</v>
      </c>
      <c r="K153" s="135">
        <v>53</v>
      </c>
    </row>
    <row r="154" spans="1:11" ht="30" x14ac:dyDescent="0.25">
      <c r="A154" t="s">
        <v>951</v>
      </c>
      <c r="B154" s="135" t="s">
        <v>948</v>
      </c>
      <c r="C154" s="45" t="s">
        <v>867</v>
      </c>
      <c r="D154" s="135">
        <v>0</v>
      </c>
      <c r="E154" s="135">
        <v>0</v>
      </c>
      <c r="F154" s="135">
        <v>235</v>
      </c>
      <c r="G154" s="135">
        <v>76</v>
      </c>
      <c r="H154" s="135">
        <v>0</v>
      </c>
      <c r="I154" s="135">
        <v>0</v>
      </c>
      <c r="J154" s="135">
        <f t="shared" si="14"/>
        <v>311</v>
      </c>
      <c r="K154" s="135">
        <v>113</v>
      </c>
    </row>
    <row r="155" spans="1:11" ht="30" x14ac:dyDescent="0.25">
      <c r="A155" t="s">
        <v>951</v>
      </c>
      <c r="B155" s="135" t="s">
        <v>949</v>
      </c>
      <c r="C155" s="45" t="s">
        <v>659</v>
      </c>
      <c r="D155" s="135">
        <v>0</v>
      </c>
      <c r="E155" s="135">
        <v>0</v>
      </c>
      <c r="F155" s="135">
        <v>41</v>
      </c>
      <c r="G155" s="135">
        <v>0</v>
      </c>
      <c r="H155" s="135">
        <v>0</v>
      </c>
      <c r="I155" s="135">
        <v>0</v>
      </c>
      <c r="J155" s="135">
        <f t="shared" si="14"/>
        <v>41</v>
      </c>
      <c r="K155" s="135">
        <v>16</v>
      </c>
    </row>
    <row r="156" spans="1:11" ht="30" x14ac:dyDescent="0.25">
      <c r="A156" t="s">
        <v>951</v>
      </c>
      <c r="B156" s="135" t="s">
        <v>949</v>
      </c>
      <c r="C156" s="45" t="s">
        <v>665</v>
      </c>
      <c r="D156" s="135">
        <v>0</v>
      </c>
      <c r="E156" s="135">
        <v>0</v>
      </c>
      <c r="F156" s="135">
        <v>251</v>
      </c>
      <c r="G156" s="135">
        <v>0</v>
      </c>
      <c r="H156" s="135">
        <v>0</v>
      </c>
      <c r="I156" s="135">
        <v>0</v>
      </c>
      <c r="J156" s="135">
        <f t="shared" si="14"/>
        <v>251</v>
      </c>
      <c r="K156" s="135">
        <v>57</v>
      </c>
    </row>
    <row r="157" spans="1:11" ht="30" x14ac:dyDescent="0.25">
      <c r="A157" t="s">
        <v>951</v>
      </c>
      <c r="B157" s="135" t="s">
        <v>949</v>
      </c>
      <c r="C157" s="45" t="s">
        <v>882</v>
      </c>
      <c r="D157" s="135">
        <v>0</v>
      </c>
      <c r="E157" s="135">
        <v>0</v>
      </c>
      <c r="F157" s="135">
        <v>0</v>
      </c>
      <c r="G157" s="135">
        <v>42</v>
      </c>
      <c r="H157" s="135">
        <v>0</v>
      </c>
      <c r="I157" s="135">
        <v>0</v>
      </c>
      <c r="J157" s="135">
        <f t="shared" si="14"/>
        <v>42</v>
      </c>
      <c r="K157" s="135">
        <v>5</v>
      </c>
    </row>
    <row r="158" spans="1:11" ht="30" x14ac:dyDescent="0.25">
      <c r="A158" t="s">
        <v>951</v>
      </c>
      <c r="B158" s="135" t="s">
        <v>949</v>
      </c>
      <c r="C158" s="45" t="s">
        <v>886</v>
      </c>
      <c r="D158" s="45">
        <v>0</v>
      </c>
      <c r="E158" s="45">
        <v>0</v>
      </c>
      <c r="F158" s="45">
        <v>0</v>
      </c>
      <c r="G158" s="45">
        <v>523</v>
      </c>
      <c r="H158" s="45">
        <v>0</v>
      </c>
      <c r="I158" s="45">
        <v>0</v>
      </c>
      <c r="J158" s="45">
        <f t="shared" si="14"/>
        <v>523</v>
      </c>
      <c r="K158" s="45">
        <v>190</v>
      </c>
    </row>
    <row r="159" spans="1:11" ht="60" x14ac:dyDescent="0.25">
      <c r="A159" t="s">
        <v>951</v>
      </c>
      <c r="B159" s="135" t="s">
        <v>949</v>
      </c>
      <c r="C159" s="45" t="s">
        <v>734</v>
      </c>
      <c r="D159" s="45">
        <v>0</v>
      </c>
      <c r="E159" s="45">
        <v>0</v>
      </c>
      <c r="F159" s="45">
        <v>147</v>
      </c>
      <c r="G159" s="45">
        <v>211</v>
      </c>
      <c r="H159" s="45">
        <v>0</v>
      </c>
      <c r="I159" s="45">
        <v>0</v>
      </c>
      <c r="J159" s="45">
        <f t="shared" si="14"/>
        <v>358</v>
      </c>
      <c r="K159" s="45">
        <v>159</v>
      </c>
    </row>
    <row r="160" spans="1:11" x14ac:dyDescent="0.25">
      <c r="A160" s="118"/>
      <c r="B160" s="149"/>
      <c r="C160" s="150"/>
      <c r="D160" s="149">
        <f t="shared" ref="D160:K160" si="15">SUM(D147:D159)</f>
        <v>740</v>
      </c>
      <c r="E160" s="149">
        <f t="shared" si="15"/>
        <v>553</v>
      </c>
      <c r="F160" s="149">
        <f t="shared" si="15"/>
        <v>1551</v>
      </c>
      <c r="G160" s="149">
        <f t="shared" si="15"/>
        <v>1758</v>
      </c>
      <c r="H160" s="149">
        <f t="shared" si="15"/>
        <v>0</v>
      </c>
      <c r="I160" s="149">
        <f t="shared" si="15"/>
        <v>776</v>
      </c>
      <c r="J160" s="149">
        <f t="shared" si="15"/>
        <v>5378</v>
      </c>
      <c r="K160" s="149">
        <f t="shared" si="15"/>
        <v>1708</v>
      </c>
    </row>
    <row r="161" spans="2:11" x14ac:dyDescent="0.25">
      <c r="B161" s="135"/>
      <c r="C161" s="135"/>
      <c r="D161" s="138">
        <f>D160+D146+D141+D117+D113+D102+D81+D14</f>
        <v>6114</v>
      </c>
      <c r="E161" s="138">
        <f t="shared" ref="E161:K161" si="16">E160+E146+E141+E117+E113+E102+E81+E14</f>
        <v>5571</v>
      </c>
      <c r="F161" s="138">
        <f t="shared" si="16"/>
        <v>41449</v>
      </c>
      <c r="G161" s="138">
        <f t="shared" si="16"/>
        <v>28358</v>
      </c>
      <c r="H161" s="138">
        <f t="shared" si="16"/>
        <v>725</v>
      </c>
      <c r="I161" s="138">
        <f t="shared" si="16"/>
        <v>13774</v>
      </c>
      <c r="J161" s="138">
        <f t="shared" si="16"/>
        <v>95991</v>
      </c>
      <c r="K161" s="138">
        <f t="shared" si="16"/>
        <v>28943</v>
      </c>
    </row>
    <row r="162" spans="2:11" x14ac:dyDescent="0.25">
      <c r="B162" s="139"/>
      <c r="C162" s="139"/>
      <c r="D162" s="140">
        <v>6114</v>
      </c>
      <c r="E162" s="140">
        <v>5571</v>
      </c>
      <c r="F162" s="140">
        <v>41449</v>
      </c>
      <c r="G162" s="140">
        <v>28358</v>
      </c>
      <c r="H162" s="140">
        <v>725</v>
      </c>
      <c r="I162" s="140">
        <v>13774</v>
      </c>
      <c r="J162" s="140">
        <v>95991</v>
      </c>
      <c r="K162" s="140">
        <v>28943</v>
      </c>
    </row>
  </sheetData>
  <sortState ref="A2:K153">
    <sortCondition ref="A2:A153"/>
  </sortState>
  <mergeCells count="9">
    <mergeCell ref="K1:K3"/>
    <mergeCell ref="D2:E2"/>
    <mergeCell ref="F2:G2"/>
    <mergeCell ref="H2:I2"/>
    <mergeCell ref="A1:A3"/>
    <mergeCell ref="B1:B3"/>
    <mergeCell ref="C1:C3"/>
    <mergeCell ref="D1:I1"/>
    <mergeCell ref="J1:J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A13" sqref="A13:K13"/>
    </sheetView>
  </sheetViews>
  <sheetFormatPr defaultRowHeight="15" x14ac:dyDescent="0.25"/>
  <cols>
    <col min="1" max="1" width="27" customWidth="1"/>
  </cols>
  <sheetData>
    <row r="2" spans="1:11" ht="15" customHeight="1" x14ac:dyDescent="0.25">
      <c r="A2" s="233" t="s">
        <v>958</v>
      </c>
      <c r="B2" s="236" t="s">
        <v>959</v>
      </c>
      <c r="C2" s="236" t="s">
        <v>960</v>
      </c>
      <c r="D2" s="239" t="s">
        <v>0</v>
      </c>
      <c r="E2" s="230"/>
      <c r="F2" s="230"/>
      <c r="G2" s="230"/>
      <c r="H2" s="230"/>
      <c r="I2" s="230"/>
      <c r="J2" s="196" t="s">
        <v>51</v>
      </c>
      <c r="K2" s="212" t="s">
        <v>19</v>
      </c>
    </row>
    <row r="3" spans="1:11" ht="15.75" x14ac:dyDescent="0.25">
      <c r="A3" s="234"/>
      <c r="B3" s="237"/>
      <c r="C3" s="237"/>
      <c r="D3" s="215" t="s">
        <v>844</v>
      </c>
      <c r="E3" s="215"/>
      <c r="F3" s="215" t="s">
        <v>846</v>
      </c>
      <c r="G3" s="215"/>
      <c r="H3" s="215" t="s">
        <v>847</v>
      </c>
      <c r="I3" s="215"/>
      <c r="J3" s="197"/>
      <c r="K3" s="213"/>
    </row>
    <row r="4" spans="1:11" ht="78" customHeight="1" x14ac:dyDescent="0.25">
      <c r="A4" s="235"/>
      <c r="B4" s="238"/>
      <c r="C4" s="238"/>
      <c r="D4" s="134" t="s">
        <v>843</v>
      </c>
      <c r="E4" s="134" t="s">
        <v>849</v>
      </c>
      <c r="F4" s="134" t="s">
        <v>843</v>
      </c>
      <c r="G4" s="134" t="s">
        <v>849</v>
      </c>
      <c r="H4" s="134" t="s">
        <v>843</v>
      </c>
      <c r="I4" s="134" t="s">
        <v>849</v>
      </c>
      <c r="J4" s="197"/>
      <c r="K4" s="214"/>
    </row>
    <row r="5" spans="1:11" x14ac:dyDescent="0.25">
      <c r="A5" s="151" t="s">
        <v>961</v>
      </c>
      <c r="B5" s="2">
        <v>7</v>
      </c>
      <c r="C5" s="2">
        <v>3</v>
      </c>
      <c r="D5" s="2">
        <v>413</v>
      </c>
      <c r="E5" s="2">
        <v>419</v>
      </c>
      <c r="F5" s="2">
        <v>1570</v>
      </c>
      <c r="G5" s="2">
        <v>1348</v>
      </c>
      <c r="H5" s="2">
        <v>92</v>
      </c>
      <c r="I5" s="2">
        <v>1370</v>
      </c>
      <c r="J5" s="2">
        <f>SUM(D5:I5)</f>
        <v>5212</v>
      </c>
      <c r="K5" s="2">
        <v>1648</v>
      </c>
    </row>
    <row r="6" spans="1:11" x14ac:dyDescent="0.25">
      <c r="A6" s="151" t="s">
        <v>962</v>
      </c>
      <c r="B6" s="2">
        <v>35</v>
      </c>
      <c r="C6" s="2">
        <v>31</v>
      </c>
      <c r="D6" s="2">
        <v>2223</v>
      </c>
      <c r="E6" s="2">
        <v>1807</v>
      </c>
      <c r="F6" s="2">
        <v>20624</v>
      </c>
      <c r="G6" s="2">
        <v>8802</v>
      </c>
      <c r="H6" s="2">
        <v>545</v>
      </c>
      <c r="I6" s="2">
        <v>1800</v>
      </c>
      <c r="J6" s="2">
        <f t="shared" ref="J6:J12" si="0">SUM(D6:I6)</f>
        <v>35801</v>
      </c>
      <c r="K6" s="2">
        <v>9623</v>
      </c>
    </row>
    <row r="7" spans="1:11" x14ac:dyDescent="0.25">
      <c r="A7" s="151" t="s">
        <v>963</v>
      </c>
      <c r="B7" s="2">
        <v>10</v>
      </c>
      <c r="C7" s="2">
        <v>10</v>
      </c>
      <c r="D7" s="2">
        <v>587</v>
      </c>
      <c r="E7" s="2">
        <v>1029</v>
      </c>
      <c r="F7" s="2">
        <v>5371</v>
      </c>
      <c r="G7" s="2">
        <v>4146</v>
      </c>
      <c r="H7" s="2">
        <v>5</v>
      </c>
      <c r="I7" s="2">
        <v>2424</v>
      </c>
      <c r="J7" s="2">
        <f t="shared" si="0"/>
        <v>13562</v>
      </c>
      <c r="K7" s="2">
        <v>4429</v>
      </c>
    </row>
    <row r="8" spans="1:11" x14ac:dyDescent="0.25">
      <c r="A8" s="151" t="s">
        <v>964</v>
      </c>
      <c r="B8" s="2">
        <v>7</v>
      </c>
      <c r="C8" s="2">
        <v>3</v>
      </c>
      <c r="D8" s="2">
        <v>378</v>
      </c>
      <c r="E8" s="2">
        <v>487</v>
      </c>
      <c r="F8" s="2">
        <v>916</v>
      </c>
      <c r="G8" s="2">
        <v>1272</v>
      </c>
      <c r="H8" s="2">
        <v>0</v>
      </c>
      <c r="I8" s="2">
        <v>636</v>
      </c>
      <c r="J8" s="2">
        <f>SUM(D8:I8)</f>
        <v>3689</v>
      </c>
      <c r="K8" s="2">
        <v>969</v>
      </c>
    </row>
    <row r="9" spans="1:11" x14ac:dyDescent="0.25">
      <c r="A9" s="151" t="s">
        <v>965</v>
      </c>
      <c r="B9" s="2">
        <v>3</v>
      </c>
      <c r="C9" s="2">
        <v>0</v>
      </c>
      <c r="D9" s="2">
        <v>237</v>
      </c>
      <c r="E9" s="2">
        <v>299</v>
      </c>
      <c r="F9" s="2">
        <v>215</v>
      </c>
      <c r="G9" s="2">
        <v>319</v>
      </c>
      <c r="H9" s="2">
        <v>0</v>
      </c>
      <c r="I9" s="2">
        <v>567</v>
      </c>
      <c r="J9" s="2">
        <f t="shared" si="0"/>
        <v>1637</v>
      </c>
      <c r="K9" s="2">
        <v>585</v>
      </c>
    </row>
    <row r="10" spans="1:11" x14ac:dyDescent="0.25">
      <c r="A10" s="151" t="s">
        <v>966</v>
      </c>
      <c r="B10" s="2">
        <v>19</v>
      </c>
      <c r="C10" s="2">
        <v>4</v>
      </c>
      <c r="D10" s="2">
        <v>1393</v>
      </c>
      <c r="E10" s="2">
        <v>639</v>
      </c>
      <c r="F10" s="2">
        <v>10726</v>
      </c>
      <c r="G10" s="2">
        <v>9832</v>
      </c>
      <c r="H10" s="2">
        <v>83</v>
      </c>
      <c r="I10" s="2">
        <v>5725</v>
      </c>
      <c r="J10" s="2">
        <f t="shared" si="0"/>
        <v>28398</v>
      </c>
      <c r="K10" s="2">
        <v>9226</v>
      </c>
    </row>
    <row r="11" spans="1:11" x14ac:dyDescent="0.25">
      <c r="A11" s="151" t="s">
        <v>967</v>
      </c>
      <c r="B11" s="2">
        <v>3</v>
      </c>
      <c r="C11" s="2">
        <v>1</v>
      </c>
      <c r="D11" s="2">
        <v>143</v>
      </c>
      <c r="E11" s="2">
        <v>338</v>
      </c>
      <c r="F11" s="2">
        <v>476</v>
      </c>
      <c r="G11" s="2">
        <v>881</v>
      </c>
      <c r="H11" s="2">
        <v>0</v>
      </c>
      <c r="I11" s="2">
        <v>476</v>
      </c>
      <c r="J11" s="2">
        <f t="shared" si="0"/>
        <v>2314</v>
      </c>
      <c r="K11" s="2">
        <v>755</v>
      </c>
    </row>
    <row r="12" spans="1:11" x14ac:dyDescent="0.25">
      <c r="A12" s="151" t="s">
        <v>968</v>
      </c>
      <c r="B12" s="2">
        <v>8</v>
      </c>
      <c r="C12" s="2">
        <v>5</v>
      </c>
      <c r="D12" s="2">
        <v>740</v>
      </c>
      <c r="E12" s="2">
        <v>553</v>
      </c>
      <c r="F12" s="2">
        <v>1551</v>
      </c>
      <c r="G12" s="2">
        <v>1758</v>
      </c>
      <c r="H12" s="2">
        <v>0</v>
      </c>
      <c r="I12" s="2">
        <v>776</v>
      </c>
      <c r="J12" s="2">
        <f t="shared" si="0"/>
        <v>5378</v>
      </c>
      <c r="K12" s="2">
        <v>1708</v>
      </c>
    </row>
    <row r="13" spans="1:11" x14ac:dyDescent="0.25">
      <c r="A13" s="96"/>
      <c r="B13" s="96">
        <f t="shared" ref="B13:K13" si="1">SUM(B5:B12)</f>
        <v>92</v>
      </c>
      <c r="C13" s="96">
        <f t="shared" si="1"/>
        <v>57</v>
      </c>
      <c r="D13" s="96">
        <f t="shared" si="1"/>
        <v>6114</v>
      </c>
      <c r="E13" s="96">
        <f t="shared" si="1"/>
        <v>5571</v>
      </c>
      <c r="F13" s="96">
        <f t="shared" si="1"/>
        <v>41449</v>
      </c>
      <c r="G13" s="96">
        <f t="shared" si="1"/>
        <v>28358</v>
      </c>
      <c r="H13" s="96">
        <f t="shared" si="1"/>
        <v>725</v>
      </c>
      <c r="I13" s="96">
        <f t="shared" si="1"/>
        <v>13774</v>
      </c>
      <c r="J13" s="152">
        <f t="shared" si="1"/>
        <v>95991</v>
      </c>
      <c r="K13" s="152">
        <f t="shared" si="1"/>
        <v>28943</v>
      </c>
    </row>
  </sheetData>
  <mergeCells count="9">
    <mergeCell ref="K2:K4"/>
    <mergeCell ref="D3:E3"/>
    <mergeCell ref="F3:G3"/>
    <mergeCell ref="H3:I3"/>
    <mergeCell ref="A2:A4"/>
    <mergeCell ref="B2:B4"/>
    <mergeCell ref="C2:C4"/>
    <mergeCell ref="D2:I2"/>
    <mergeCell ref="J2:J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по курсам</vt:lpstr>
      <vt:lpstr>препод</vt:lpstr>
      <vt:lpstr>контингент свод</vt:lpstr>
      <vt:lpstr>по отраслям</vt:lpstr>
      <vt:lpstr>свод по специальностям</vt:lpstr>
      <vt:lpstr>свод по спузам</vt:lpstr>
      <vt:lpstr>свод по отраслям</vt:lpstr>
      <vt:lpstr>по регионам</vt:lpstr>
      <vt:lpstr>свод по регионам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2021-07-27T12:48:11Z</dcterms:modified>
</cp:coreProperties>
</file>